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5505" windowWidth="21630" windowHeight="4080" tabRatio="654" activeTab="5"/>
  </bookViews>
  <sheets>
    <sheet name="Обществознание 7-11" sheetId="1" r:id="rId1"/>
    <sheet name="Обществознание 7" sheetId="3" r:id="rId2"/>
    <sheet name="Обществознание 8" sheetId="4" r:id="rId3"/>
    <sheet name="Обществознание 9" sheetId="5" r:id="rId4"/>
    <sheet name="Обществознание 10" sheetId="6" r:id="rId5"/>
    <sheet name="Обществознание 11" sheetId="7" r:id="rId6"/>
  </sheets>
  <definedNames>
    <definedName name="_xlnm._FilterDatabase" localSheetId="4" hidden="1">'Обществознание 10'!$B$6:$AA$54</definedName>
    <definedName name="_xlnm._FilterDatabase" localSheetId="5" hidden="1">'Обществознание 11'!$B$6:$AA$43</definedName>
    <definedName name="_xlnm._FilterDatabase" localSheetId="1" hidden="1">'Обществознание 7'!$B$6:$AA$40</definedName>
    <definedName name="_xlnm._FilterDatabase" localSheetId="0" hidden="1">'Обществознание 7-11'!$B$6:$AA$165</definedName>
    <definedName name="_xlnm._FilterDatabase" localSheetId="2" hidden="1">'Обществознание 8'!$B$6:$AA$16</definedName>
    <definedName name="_xlnm._FilterDatabase" localSheetId="3" hidden="1">'Обществознание 9'!$B$6:$AA$32</definedName>
    <definedName name="Z_21905C24_DA8C_4F4A_A065_31AB0CF2197F_.wvu.FilterData" localSheetId="4" hidden="1">'Обществознание 10'!$B$6:$AA$54</definedName>
    <definedName name="Z_21905C24_DA8C_4F4A_A065_31AB0CF2197F_.wvu.FilterData" localSheetId="5" hidden="1">'Обществознание 11'!$B$6:$AA$43</definedName>
    <definedName name="Z_21905C24_DA8C_4F4A_A065_31AB0CF2197F_.wvu.FilterData" localSheetId="1" hidden="1">'Обществознание 7'!$B$6:$AA$40</definedName>
    <definedName name="Z_21905C24_DA8C_4F4A_A065_31AB0CF2197F_.wvu.FilterData" localSheetId="0" hidden="1">'Обществознание 7-11'!$B$6:$AA$165</definedName>
    <definedName name="Z_21905C24_DA8C_4F4A_A065_31AB0CF2197F_.wvu.FilterData" localSheetId="2" hidden="1">'Обществознание 8'!$B$6:$AA$16</definedName>
    <definedName name="Z_21905C24_DA8C_4F4A_A065_31AB0CF2197F_.wvu.FilterData" localSheetId="3" hidden="1">'Обществознание 9'!$B$6:$AA$32</definedName>
  </definedNames>
  <calcPr calcId="145621"/>
  <customWorkbookViews>
    <customWorkbookView name="1 - Личное представление" guid="{21905C24-DA8C-4F4A-A065-31AB0CF2197F}" mergeInterval="0" personalView="1" maximized="1" windowWidth="1436" windowHeight="646" activeSheetId="2"/>
    <customWorkbookView name="metodcenter - Личное представление" guid="{97768D86-A668-4342-8B16-16EA05171885}" mergeInterval="0" personalView="1" maximized="1" windowWidth="1276" windowHeight="585" activeSheetId="1"/>
  </customWorkbookViews>
</workbook>
</file>

<file path=xl/calcChain.xml><?xml version="1.0" encoding="utf-8"?>
<calcChain xmlns="http://schemas.openxmlformats.org/spreadsheetml/2006/main">
  <c r="X44" i="7" l="1"/>
  <c r="X43" i="7"/>
  <c r="AA43" i="7" s="1"/>
  <c r="H43" i="7"/>
  <c r="G43" i="7"/>
  <c r="F43" i="7"/>
  <c r="M43" i="7" s="1"/>
  <c r="X42" i="7"/>
  <c r="AA42" i="7" s="1"/>
  <c r="H42" i="7"/>
  <c r="G42" i="7"/>
  <c r="F42" i="7"/>
  <c r="X41" i="7"/>
  <c r="Z41" i="7" s="1"/>
  <c r="H41" i="7"/>
  <c r="G41" i="7"/>
  <c r="F41" i="7"/>
  <c r="Z40" i="7"/>
  <c r="X40" i="7"/>
  <c r="AA40" i="7" s="1"/>
  <c r="H40" i="7"/>
  <c r="G40" i="7"/>
  <c r="F40" i="7"/>
  <c r="M40" i="7" s="1"/>
  <c r="X39" i="7"/>
  <c r="Z39" i="7" s="1"/>
  <c r="H39" i="7"/>
  <c r="G39" i="7"/>
  <c r="F39" i="7"/>
  <c r="M39" i="7" s="1"/>
  <c r="X38" i="7"/>
  <c r="AA38" i="7" s="1"/>
  <c r="H38" i="7"/>
  <c r="G38" i="7"/>
  <c r="F38" i="7"/>
  <c r="X37" i="7"/>
  <c r="Z37" i="7" s="1"/>
  <c r="H37" i="7"/>
  <c r="G37" i="7"/>
  <c r="F37" i="7"/>
  <c r="Z36" i="7"/>
  <c r="X36" i="7"/>
  <c r="AA36" i="7" s="1"/>
  <c r="H36" i="7"/>
  <c r="G36" i="7"/>
  <c r="F36" i="7"/>
  <c r="M36" i="7" s="1"/>
  <c r="X35" i="7"/>
  <c r="Z35" i="7" s="1"/>
  <c r="H35" i="7"/>
  <c r="G35" i="7"/>
  <c r="F35" i="7"/>
  <c r="M35" i="7" s="1"/>
  <c r="X34" i="7"/>
  <c r="AA34" i="7" s="1"/>
  <c r="H34" i="7"/>
  <c r="G34" i="7"/>
  <c r="F34" i="7"/>
  <c r="X33" i="7"/>
  <c r="Z33" i="7" s="1"/>
  <c r="H33" i="7"/>
  <c r="G33" i="7"/>
  <c r="F33" i="7"/>
  <c r="Z32" i="7"/>
  <c r="X32" i="7"/>
  <c r="AA32" i="7" s="1"/>
  <c r="H32" i="7"/>
  <c r="G32" i="7"/>
  <c r="F32" i="7"/>
  <c r="M32" i="7" s="1"/>
  <c r="X31" i="7"/>
  <c r="Z31" i="7" s="1"/>
  <c r="H31" i="7"/>
  <c r="G31" i="7"/>
  <c r="F31" i="7"/>
  <c r="M31" i="7" s="1"/>
  <c r="X30" i="7"/>
  <c r="AA30" i="7" s="1"/>
  <c r="H30" i="7"/>
  <c r="G30" i="7"/>
  <c r="F30" i="7"/>
  <c r="M30" i="7" s="1"/>
  <c r="X29" i="7"/>
  <c r="Z29" i="7" s="1"/>
  <c r="H29" i="7"/>
  <c r="G29" i="7"/>
  <c r="F29" i="7"/>
  <c r="M29" i="7" s="1"/>
  <c r="X28" i="7"/>
  <c r="AA28" i="7" s="1"/>
  <c r="H28" i="7"/>
  <c r="G28" i="7"/>
  <c r="F28" i="7"/>
  <c r="M28" i="7" s="1"/>
  <c r="X27" i="7"/>
  <c r="Z27" i="7" s="1"/>
  <c r="H27" i="7"/>
  <c r="G27" i="7"/>
  <c r="F27" i="7"/>
  <c r="M27" i="7" s="1"/>
  <c r="X26" i="7"/>
  <c r="AA26" i="7" s="1"/>
  <c r="H26" i="7"/>
  <c r="G26" i="7"/>
  <c r="F26" i="7"/>
  <c r="M26" i="7" s="1"/>
  <c r="X25" i="7"/>
  <c r="Z25" i="7" s="1"/>
  <c r="H25" i="7"/>
  <c r="G25" i="7"/>
  <c r="F25" i="7"/>
  <c r="M25" i="7" s="1"/>
  <c r="X24" i="7"/>
  <c r="AA24" i="7" s="1"/>
  <c r="H24" i="7"/>
  <c r="G24" i="7"/>
  <c r="F24" i="7"/>
  <c r="M24" i="7" s="1"/>
  <c r="X23" i="7"/>
  <c r="AA23" i="7" s="1"/>
  <c r="H23" i="7"/>
  <c r="G23" i="7"/>
  <c r="F23" i="7"/>
  <c r="X22" i="7"/>
  <c r="AA22" i="7" s="1"/>
  <c r="H22" i="7"/>
  <c r="G22" i="7"/>
  <c r="F22" i="7"/>
  <c r="Z21" i="7"/>
  <c r="X21" i="7"/>
  <c r="AA21" i="7" s="1"/>
  <c r="H21" i="7"/>
  <c r="G21" i="7"/>
  <c r="F21" i="7"/>
  <c r="M21" i="7" s="1"/>
  <c r="X20" i="7"/>
  <c r="AA20" i="7" s="1"/>
  <c r="H20" i="7"/>
  <c r="G20" i="7"/>
  <c r="F20" i="7"/>
  <c r="M20" i="7" s="1"/>
  <c r="X19" i="7"/>
  <c r="AA19" i="7" s="1"/>
  <c r="H19" i="7"/>
  <c r="G19" i="7"/>
  <c r="F19" i="7"/>
  <c r="X18" i="7"/>
  <c r="AA18" i="7" s="1"/>
  <c r="H18" i="7"/>
  <c r="G18" i="7"/>
  <c r="F18" i="7"/>
  <c r="Z17" i="7"/>
  <c r="X17" i="7"/>
  <c r="AA17" i="7" s="1"/>
  <c r="H17" i="7"/>
  <c r="G17" i="7"/>
  <c r="F17" i="7"/>
  <c r="M17" i="7" s="1"/>
  <c r="X16" i="7"/>
  <c r="AA16" i="7" s="1"/>
  <c r="H16" i="7"/>
  <c r="G16" i="7"/>
  <c r="F16" i="7"/>
  <c r="M16" i="7" s="1"/>
  <c r="X15" i="7"/>
  <c r="Z15" i="7" s="1"/>
  <c r="H15" i="7"/>
  <c r="G15" i="7"/>
  <c r="F15" i="7"/>
  <c r="M15" i="7" s="1"/>
  <c r="X14" i="7"/>
  <c r="Z14" i="7" s="1"/>
  <c r="H14" i="7"/>
  <c r="G14" i="7"/>
  <c r="F14" i="7"/>
  <c r="M14" i="7" s="1"/>
  <c r="X13" i="7"/>
  <c r="AA13" i="7" s="1"/>
  <c r="H13" i="7"/>
  <c r="G13" i="7"/>
  <c r="F13" i="7"/>
  <c r="X12" i="7"/>
  <c r="Z12" i="7" s="1"/>
  <c r="H12" i="7"/>
  <c r="G12" i="7"/>
  <c r="F12" i="7"/>
  <c r="Z11" i="7"/>
  <c r="X11" i="7"/>
  <c r="AA11" i="7" s="1"/>
  <c r="H11" i="7"/>
  <c r="G11" i="7"/>
  <c r="F11" i="7"/>
  <c r="M11" i="7" s="1"/>
  <c r="X10" i="7"/>
  <c r="Z10" i="7" s="1"/>
  <c r="H10" i="7"/>
  <c r="G10" i="7"/>
  <c r="F10" i="7"/>
  <c r="M10" i="7" s="1"/>
  <c r="X9" i="7"/>
  <c r="AA9" i="7" s="1"/>
  <c r="H9" i="7"/>
  <c r="G9" i="7"/>
  <c r="F9" i="7"/>
  <c r="X8" i="7"/>
  <c r="Z8" i="7" s="1"/>
  <c r="H8" i="7"/>
  <c r="G8" i="7"/>
  <c r="F8" i="7"/>
  <c r="Z7" i="7"/>
  <c r="X7" i="7"/>
  <c r="AA7" i="7" s="1"/>
  <c r="H7" i="7"/>
  <c r="G7" i="7"/>
  <c r="F7" i="7"/>
  <c r="M7" i="7" s="1"/>
  <c r="X6" i="7"/>
  <c r="Z6" i="7" s="1"/>
  <c r="H6" i="7"/>
  <c r="G6" i="7"/>
  <c r="F6" i="7"/>
  <c r="M6" i="7" s="1"/>
  <c r="X54" i="6"/>
  <c r="AA54" i="6" s="1"/>
  <c r="H54" i="6"/>
  <c r="G54" i="6"/>
  <c r="M54" i="6" s="1"/>
  <c r="F54" i="6"/>
  <c r="X53" i="6"/>
  <c r="Z53" i="6" s="1"/>
  <c r="H53" i="6"/>
  <c r="G53" i="6"/>
  <c r="F53" i="6"/>
  <c r="Z52" i="6"/>
  <c r="X52" i="6"/>
  <c r="AA52" i="6" s="1"/>
  <c r="H52" i="6"/>
  <c r="G52" i="6"/>
  <c r="F52" i="6"/>
  <c r="X51" i="6"/>
  <c r="Z51" i="6" s="1"/>
  <c r="H51" i="6"/>
  <c r="G51" i="6"/>
  <c r="F51" i="6"/>
  <c r="M51" i="6" s="1"/>
  <c r="X50" i="6"/>
  <c r="AA50" i="6" s="1"/>
  <c r="H50" i="6"/>
  <c r="G50" i="6"/>
  <c r="F50" i="6"/>
  <c r="X49" i="6"/>
  <c r="Z49" i="6" s="1"/>
  <c r="H49" i="6"/>
  <c r="G49" i="6"/>
  <c r="F49" i="6"/>
  <c r="X48" i="6"/>
  <c r="AA48" i="6" s="1"/>
  <c r="H48" i="6"/>
  <c r="G48" i="6"/>
  <c r="F48" i="6"/>
  <c r="X47" i="6"/>
  <c r="Z47" i="6" s="1"/>
  <c r="H47" i="6"/>
  <c r="G47" i="6"/>
  <c r="F47" i="6"/>
  <c r="X46" i="6"/>
  <c r="AA46" i="6" s="1"/>
  <c r="H46" i="6"/>
  <c r="G46" i="6"/>
  <c r="M46" i="6" s="1"/>
  <c r="F46" i="6"/>
  <c r="X45" i="6"/>
  <c r="Z45" i="6" s="1"/>
  <c r="H45" i="6"/>
  <c r="G45" i="6"/>
  <c r="F45" i="6"/>
  <c r="Z44" i="6"/>
  <c r="X44" i="6"/>
  <c r="AA44" i="6" s="1"/>
  <c r="H44" i="6"/>
  <c r="G44" i="6"/>
  <c r="F44" i="6"/>
  <c r="X43" i="6"/>
  <c r="Z43" i="6" s="1"/>
  <c r="H43" i="6"/>
  <c r="G43" i="6"/>
  <c r="F43" i="6"/>
  <c r="M43" i="6" s="1"/>
  <c r="X42" i="6"/>
  <c r="AA42" i="6" s="1"/>
  <c r="H42" i="6"/>
  <c r="G42" i="6"/>
  <c r="F42" i="6"/>
  <c r="X41" i="6"/>
  <c r="Z41" i="6" s="1"/>
  <c r="H41" i="6"/>
  <c r="G41" i="6"/>
  <c r="F41" i="6"/>
  <c r="X40" i="6"/>
  <c r="AA40" i="6" s="1"/>
  <c r="H40" i="6"/>
  <c r="G40" i="6"/>
  <c r="F40" i="6"/>
  <c r="X39" i="6"/>
  <c r="Z39" i="6" s="1"/>
  <c r="H39" i="6"/>
  <c r="G39" i="6"/>
  <c r="F39" i="6"/>
  <c r="X38" i="6"/>
  <c r="AA38" i="6" s="1"/>
  <c r="H38" i="6"/>
  <c r="G38" i="6"/>
  <c r="M38" i="6" s="1"/>
  <c r="F38" i="6"/>
  <c r="AA37" i="6"/>
  <c r="X37" i="6"/>
  <c r="Z37" i="6" s="1"/>
  <c r="H37" i="6"/>
  <c r="G37" i="6"/>
  <c r="F37" i="6"/>
  <c r="M37" i="6" s="1"/>
  <c r="X36" i="6"/>
  <c r="AA36" i="6" s="1"/>
  <c r="H36" i="6"/>
  <c r="G36" i="6"/>
  <c r="F36" i="6"/>
  <c r="X35" i="6"/>
  <c r="Z35" i="6" s="1"/>
  <c r="H35" i="6"/>
  <c r="G35" i="6"/>
  <c r="F35" i="6"/>
  <c r="X34" i="6"/>
  <c r="AA34" i="6" s="1"/>
  <c r="H34" i="6"/>
  <c r="G34" i="6"/>
  <c r="F34" i="6"/>
  <c r="X33" i="6"/>
  <c r="Z33" i="6" s="1"/>
  <c r="H33" i="6"/>
  <c r="G33" i="6"/>
  <c r="F33" i="6"/>
  <c r="X32" i="6"/>
  <c r="AA32" i="6" s="1"/>
  <c r="H32" i="6"/>
  <c r="G32" i="6"/>
  <c r="M32" i="6" s="1"/>
  <c r="F32" i="6"/>
  <c r="X31" i="6"/>
  <c r="Z31" i="6" s="1"/>
  <c r="H31" i="6"/>
  <c r="G31" i="6"/>
  <c r="F31" i="6"/>
  <c r="Z30" i="6"/>
  <c r="X30" i="6"/>
  <c r="AA30" i="6" s="1"/>
  <c r="H30" i="6"/>
  <c r="G30" i="6"/>
  <c r="F30" i="6"/>
  <c r="X29" i="6"/>
  <c r="Z29" i="6" s="1"/>
  <c r="H29" i="6"/>
  <c r="G29" i="6"/>
  <c r="F29" i="6"/>
  <c r="M29" i="6" s="1"/>
  <c r="X28" i="6"/>
  <c r="AA28" i="6" s="1"/>
  <c r="H28" i="6"/>
  <c r="G28" i="6"/>
  <c r="F28" i="6"/>
  <c r="X27" i="6"/>
  <c r="Z27" i="6" s="1"/>
  <c r="H27" i="6"/>
  <c r="G27" i="6"/>
  <c r="F27" i="6"/>
  <c r="X26" i="6"/>
  <c r="AA26" i="6" s="1"/>
  <c r="H26" i="6"/>
  <c r="G26" i="6"/>
  <c r="F26" i="6"/>
  <c r="X25" i="6"/>
  <c r="Z25" i="6" s="1"/>
  <c r="H25" i="6"/>
  <c r="G25" i="6"/>
  <c r="F25" i="6"/>
  <c r="X24" i="6"/>
  <c r="AA24" i="6" s="1"/>
  <c r="H24" i="6"/>
  <c r="G24" i="6"/>
  <c r="M24" i="6" s="1"/>
  <c r="F24" i="6"/>
  <c r="X23" i="6"/>
  <c r="Z23" i="6" s="1"/>
  <c r="H23" i="6"/>
  <c r="G23" i="6"/>
  <c r="F23" i="6"/>
  <c r="Z22" i="6"/>
  <c r="X22" i="6"/>
  <c r="AA22" i="6" s="1"/>
  <c r="H22" i="6"/>
  <c r="G22" i="6"/>
  <c r="F22" i="6"/>
  <c r="X21" i="6"/>
  <c r="Z21" i="6" s="1"/>
  <c r="H21" i="6"/>
  <c r="G21" i="6"/>
  <c r="F21" i="6"/>
  <c r="M21" i="6" s="1"/>
  <c r="X20" i="6"/>
  <c r="AA20" i="6" s="1"/>
  <c r="H20" i="6"/>
  <c r="G20" i="6"/>
  <c r="F20" i="6"/>
  <c r="X19" i="6"/>
  <c r="Z19" i="6" s="1"/>
  <c r="H19" i="6"/>
  <c r="G19" i="6"/>
  <c r="F19" i="6"/>
  <c r="X18" i="6"/>
  <c r="AA18" i="6" s="1"/>
  <c r="H18" i="6"/>
  <c r="G18" i="6"/>
  <c r="F18" i="6"/>
  <c r="X17" i="6"/>
  <c r="Z17" i="6" s="1"/>
  <c r="H17" i="6"/>
  <c r="G17" i="6"/>
  <c r="F17" i="6"/>
  <c r="X16" i="6"/>
  <c r="AA16" i="6" s="1"/>
  <c r="H16" i="6"/>
  <c r="G16" i="6"/>
  <c r="M16" i="6" s="1"/>
  <c r="F16" i="6"/>
  <c r="X15" i="6"/>
  <c r="Z15" i="6" s="1"/>
  <c r="H15" i="6"/>
  <c r="G15" i="6"/>
  <c r="F15" i="6"/>
  <c r="Z14" i="6"/>
  <c r="X14" i="6"/>
  <c r="AA14" i="6" s="1"/>
  <c r="H14" i="6"/>
  <c r="G14" i="6"/>
  <c r="F14" i="6"/>
  <c r="X13" i="6"/>
  <c r="Z13" i="6" s="1"/>
  <c r="H13" i="6"/>
  <c r="G13" i="6"/>
  <c r="F13" i="6"/>
  <c r="M13" i="6" s="1"/>
  <c r="X12" i="6"/>
  <c r="AA12" i="6" s="1"/>
  <c r="H12" i="6"/>
  <c r="G12" i="6"/>
  <c r="F12" i="6"/>
  <c r="X11" i="6"/>
  <c r="Z11" i="6" s="1"/>
  <c r="H11" i="6"/>
  <c r="G11" i="6"/>
  <c r="F11" i="6"/>
  <c r="X10" i="6"/>
  <c r="AA10" i="6" s="1"/>
  <c r="H10" i="6"/>
  <c r="G10" i="6"/>
  <c r="F10" i="6"/>
  <c r="X9" i="6"/>
  <c r="Z9" i="6" s="1"/>
  <c r="H9" i="6"/>
  <c r="G9" i="6"/>
  <c r="M9" i="6" s="1"/>
  <c r="F9" i="6"/>
  <c r="Z8" i="6"/>
  <c r="X8" i="6"/>
  <c r="H8" i="6"/>
  <c r="G8" i="6"/>
  <c r="F8" i="6"/>
  <c r="X7" i="6"/>
  <c r="Z7" i="6" s="1"/>
  <c r="H7" i="6"/>
  <c r="G7" i="6"/>
  <c r="F7" i="6"/>
  <c r="M7" i="6" s="1"/>
  <c r="X6" i="6"/>
  <c r="AA6" i="6" s="1"/>
  <c r="H6" i="6"/>
  <c r="G6" i="6"/>
  <c r="F6" i="6"/>
  <c r="X32" i="5"/>
  <c r="AA32" i="5" s="1"/>
  <c r="H32" i="5"/>
  <c r="G32" i="5"/>
  <c r="F32" i="5"/>
  <c r="M32" i="5" s="1"/>
  <c r="X31" i="5"/>
  <c r="AA31" i="5" s="1"/>
  <c r="H31" i="5"/>
  <c r="G31" i="5"/>
  <c r="F31" i="5"/>
  <c r="M31" i="5" s="1"/>
  <c r="X30" i="5"/>
  <c r="AA30" i="5" s="1"/>
  <c r="H30" i="5"/>
  <c r="G30" i="5"/>
  <c r="F30" i="5"/>
  <c r="X29" i="5"/>
  <c r="AA29" i="5" s="1"/>
  <c r="H29" i="5"/>
  <c r="G29" i="5"/>
  <c r="F29" i="5"/>
  <c r="X28" i="5"/>
  <c r="Z28" i="5" s="1"/>
  <c r="H28" i="5"/>
  <c r="G28" i="5"/>
  <c r="F28" i="5"/>
  <c r="X27" i="5"/>
  <c r="AA27" i="5" s="1"/>
  <c r="H27" i="5"/>
  <c r="G27" i="5"/>
  <c r="F27" i="5"/>
  <c r="X26" i="5"/>
  <c r="Z26" i="5" s="1"/>
  <c r="H26" i="5"/>
  <c r="G26" i="5"/>
  <c r="F26" i="5"/>
  <c r="X25" i="5"/>
  <c r="AA25" i="5" s="1"/>
  <c r="H25" i="5"/>
  <c r="G25" i="5"/>
  <c r="F25" i="5"/>
  <c r="X24" i="5"/>
  <c r="Z24" i="5" s="1"/>
  <c r="H24" i="5"/>
  <c r="G24" i="5"/>
  <c r="F24" i="5"/>
  <c r="X23" i="5"/>
  <c r="AA23" i="5" s="1"/>
  <c r="H23" i="5"/>
  <c r="G23" i="5"/>
  <c r="F23" i="5"/>
  <c r="X22" i="5"/>
  <c r="Z22" i="5" s="1"/>
  <c r="H22" i="5"/>
  <c r="G22" i="5"/>
  <c r="F22" i="5"/>
  <c r="X21" i="5"/>
  <c r="AA21" i="5" s="1"/>
  <c r="H21" i="5"/>
  <c r="G21" i="5"/>
  <c r="F21" i="5"/>
  <c r="X20" i="5"/>
  <c r="Z20" i="5" s="1"/>
  <c r="H20" i="5"/>
  <c r="G20" i="5"/>
  <c r="F20" i="5"/>
  <c r="X19" i="5"/>
  <c r="AA19" i="5" s="1"/>
  <c r="H19" i="5"/>
  <c r="G19" i="5"/>
  <c r="F19" i="5"/>
  <c r="X18" i="5"/>
  <c r="Z18" i="5" s="1"/>
  <c r="H18" i="5"/>
  <c r="G18" i="5"/>
  <c r="F18" i="5"/>
  <c r="X17" i="5"/>
  <c r="AA17" i="5" s="1"/>
  <c r="H17" i="5"/>
  <c r="G17" i="5"/>
  <c r="F17" i="5"/>
  <c r="X16" i="5"/>
  <c r="AA16" i="5" s="1"/>
  <c r="H16" i="5"/>
  <c r="G16" i="5"/>
  <c r="F16" i="5"/>
  <c r="X15" i="5"/>
  <c r="AA15" i="5" s="1"/>
  <c r="H15" i="5"/>
  <c r="G15" i="5"/>
  <c r="F15" i="5"/>
  <c r="Z14" i="5"/>
  <c r="X14" i="5"/>
  <c r="AA14" i="5" s="1"/>
  <c r="H14" i="5"/>
  <c r="G14" i="5"/>
  <c r="F14" i="5"/>
  <c r="M14" i="5" s="1"/>
  <c r="X13" i="5"/>
  <c r="AA13" i="5" s="1"/>
  <c r="H13" i="5"/>
  <c r="G13" i="5"/>
  <c r="F13" i="5"/>
  <c r="M13" i="5" s="1"/>
  <c r="X12" i="5"/>
  <c r="Z12" i="5" s="1"/>
  <c r="H12" i="5"/>
  <c r="G12" i="5"/>
  <c r="F12" i="5"/>
  <c r="M12" i="5" s="1"/>
  <c r="X11" i="5"/>
  <c r="AA11" i="5" s="1"/>
  <c r="H11" i="5"/>
  <c r="G11" i="5"/>
  <c r="F11" i="5"/>
  <c r="X10" i="5"/>
  <c r="Z10" i="5" s="1"/>
  <c r="H10" i="5"/>
  <c r="G10" i="5"/>
  <c r="F10" i="5"/>
  <c r="X9" i="5"/>
  <c r="AA9" i="5" s="1"/>
  <c r="H9" i="5"/>
  <c r="G9" i="5"/>
  <c r="F9" i="5"/>
  <c r="X8" i="5"/>
  <c r="Z8" i="5" s="1"/>
  <c r="H8" i="5"/>
  <c r="G8" i="5"/>
  <c r="F8" i="5"/>
  <c r="X7" i="5"/>
  <c r="AA7" i="5" s="1"/>
  <c r="H7" i="5"/>
  <c r="G7" i="5"/>
  <c r="F7" i="5"/>
  <c r="X6" i="5"/>
  <c r="Z6" i="5" s="1"/>
  <c r="H6" i="5"/>
  <c r="G6" i="5"/>
  <c r="F6" i="5"/>
  <c r="X16" i="4"/>
  <c r="AA16" i="4" s="1"/>
  <c r="H16" i="4"/>
  <c r="G16" i="4"/>
  <c r="F16" i="4"/>
  <c r="X15" i="4"/>
  <c r="AA15" i="4" s="1"/>
  <c r="H15" i="4"/>
  <c r="G15" i="4"/>
  <c r="F15" i="4"/>
  <c r="X14" i="4"/>
  <c r="AA14" i="4" s="1"/>
  <c r="H14" i="4"/>
  <c r="G14" i="4"/>
  <c r="F14" i="4"/>
  <c r="X13" i="4"/>
  <c r="Z13" i="4" s="1"/>
  <c r="H13" i="4"/>
  <c r="G13" i="4"/>
  <c r="F13" i="4"/>
  <c r="M13" i="4" s="1"/>
  <c r="X12" i="4"/>
  <c r="AA12" i="4" s="1"/>
  <c r="H12" i="4"/>
  <c r="G12" i="4"/>
  <c r="F12" i="4"/>
  <c r="X11" i="4"/>
  <c r="Z11" i="4" s="1"/>
  <c r="H11" i="4"/>
  <c r="G11" i="4"/>
  <c r="F11" i="4"/>
  <c r="X10" i="4"/>
  <c r="AA10" i="4" s="1"/>
  <c r="H10" i="4"/>
  <c r="G10" i="4"/>
  <c r="F10" i="4"/>
  <c r="X9" i="4"/>
  <c r="Z9" i="4" s="1"/>
  <c r="H9" i="4"/>
  <c r="G9" i="4"/>
  <c r="F9" i="4"/>
  <c r="X8" i="4"/>
  <c r="AA8" i="4" s="1"/>
  <c r="H8" i="4"/>
  <c r="G8" i="4"/>
  <c r="F8" i="4"/>
  <c r="X7" i="4"/>
  <c r="Z7" i="4" s="1"/>
  <c r="H7" i="4"/>
  <c r="G7" i="4"/>
  <c r="F7" i="4"/>
  <c r="Z6" i="4"/>
  <c r="X6" i="4"/>
  <c r="AA6" i="4" s="1"/>
  <c r="H6" i="4"/>
  <c r="G6" i="4"/>
  <c r="F6" i="4"/>
  <c r="X40" i="3"/>
  <c r="Z40" i="3" s="1"/>
  <c r="H40" i="3"/>
  <c r="G40" i="3"/>
  <c r="F40" i="3"/>
  <c r="M40" i="3" s="1"/>
  <c r="X39" i="3"/>
  <c r="AA39" i="3" s="1"/>
  <c r="H39" i="3"/>
  <c r="G39" i="3"/>
  <c r="M39" i="3" s="1"/>
  <c r="F39" i="3"/>
  <c r="X38" i="3"/>
  <c r="Z38" i="3" s="1"/>
  <c r="H38" i="3"/>
  <c r="G38" i="3"/>
  <c r="F38" i="3"/>
  <c r="Z37" i="3"/>
  <c r="X37" i="3"/>
  <c r="AA37" i="3" s="1"/>
  <c r="H37" i="3"/>
  <c r="G37" i="3"/>
  <c r="F37" i="3"/>
  <c r="X36" i="3"/>
  <c r="Z36" i="3" s="1"/>
  <c r="H36" i="3"/>
  <c r="G36" i="3"/>
  <c r="F36" i="3"/>
  <c r="M36" i="3" s="1"/>
  <c r="X35" i="3"/>
  <c r="AA35" i="3" s="1"/>
  <c r="H35" i="3"/>
  <c r="G35" i="3"/>
  <c r="M35" i="3" s="1"/>
  <c r="F35" i="3"/>
  <c r="X34" i="3"/>
  <c r="Z34" i="3" s="1"/>
  <c r="H34" i="3"/>
  <c r="G34" i="3"/>
  <c r="F34" i="3"/>
  <c r="Z33" i="3"/>
  <c r="X33" i="3"/>
  <c r="AA33" i="3" s="1"/>
  <c r="H33" i="3"/>
  <c r="G33" i="3"/>
  <c r="F33" i="3"/>
  <c r="X32" i="3"/>
  <c r="Z32" i="3" s="1"/>
  <c r="H32" i="3"/>
  <c r="G32" i="3"/>
  <c r="F32" i="3"/>
  <c r="M32" i="3" s="1"/>
  <c r="X31" i="3"/>
  <c r="AA31" i="3" s="1"/>
  <c r="H31" i="3"/>
  <c r="G31" i="3"/>
  <c r="M31" i="3" s="1"/>
  <c r="F31" i="3"/>
  <c r="X30" i="3"/>
  <c r="Z30" i="3" s="1"/>
  <c r="H30" i="3"/>
  <c r="G30" i="3"/>
  <c r="F30" i="3"/>
  <c r="Z29" i="3"/>
  <c r="X29" i="3"/>
  <c r="AA29" i="3" s="1"/>
  <c r="H29" i="3"/>
  <c r="G29" i="3"/>
  <c r="F29" i="3"/>
  <c r="X28" i="3"/>
  <c r="Z28" i="3" s="1"/>
  <c r="H28" i="3"/>
  <c r="G28" i="3"/>
  <c r="F28" i="3"/>
  <c r="Z27" i="3"/>
  <c r="X27" i="3"/>
  <c r="AA27" i="3" s="1"/>
  <c r="H27" i="3"/>
  <c r="G27" i="3"/>
  <c r="F27" i="3"/>
  <c r="X26" i="3"/>
  <c r="Z26" i="3" s="1"/>
  <c r="H26" i="3"/>
  <c r="G26" i="3"/>
  <c r="F26" i="3"/>
  <c r="M26" i="3" s="1"/>
  <c r="X25" i="3"/>
  <c r="AA25" i="3" s="1"/>
  <c r="H25" i="3"/>
  <c r="G25" i="3"/>
  <c r="M25" i="3" s="1"/>
  <c r="F25" i="3"/>
  <c r="AA24" i="3"/>
  <c r="X24" i="3"/>
  <c r="Z24" i="3" s="1"/>
  <c r="H24" i="3"/>
  <c r="G24" i="3"/>
  <c r="F24" i="3"/>
  <c r="M24" i="3" s="1"/>
  <c r="X23" i="3"/>
  <c r="AA23" i="3" s="1"/>
  <c r="H23" i="3"/>
  <c r="G23" i="3"/>
  <c r="M23" i="3" s="1"/>
  <c r="F23" i="3"/>
  <c r="X22" i="3"/>
  <c r="Z22" i="3" s="1"/>
  <c r="H22" i="3"/>
  <c r="G22" i="3"/>
  <c r="F22" i="3"/>
  <c r="Z21" i="3"/>
  <c r="X21" i="3"/>
  <c r="AA21" i="3" s="1"/>
  <c r="H21" i="3"/>
  <c r="G21" i="3"/>
  <c r="F21" i="3"/>
  <c r="X20" i="3"/>
  <c r="Z20" i="3" s="1"/>
  <c r="H20" i="3"/>
  <c r="G20" i="3"/>
  <c r="F20" i="3"/>
  <c r="Z19" i="3"/>
  <c r="X19" i="3"/>
  <c r="AA19" i="3" s="1"/>
  <c r="H19" i="3"/>
  <c r="G19" i="3"/>
  <c r="F19" i="3"/>
  <c r="X18" i="3"/>
  <c r="Z18" i="3" s="1"/>
  <c r="H18" i="3"/>
  <c r="G18" i="3"/>
  <c r="F18" i="3"/>
  <c r="M18" i="3" s="1"/>
  <c r="X17" i="3"/>
  <c r="AA17" i="3" s="1"/>
  <c r="H17" i="3"/>
  <c r="G17" i="3"/>
  <c r="M17" i="3" s="1"/>
  <c r="F17" i="3"/>
  <c r="AA16" i="3"/>
  <c r="X16" i="3"/>
  <c r="Z16" i="3" s="1"/>
  <c r="H16" i="3"/>
  <c r="G16" i="3"/>
  <c r="F16" i="3"/>
  <c r="M16" i="3" s="1"/>
  <c r="X15" i="3"/>
  <c r="AA15" i="3" s="1"/>
  <c r="H15" i="3"/>
  <c r="G15" i="3"/>
  <c r="M15" i="3" s="1"/>
  <c r="F15" i="3"/>
  <c r="AA14" i="3"/>
  <c r="Z14" i="3"/>
  <c r="H14" i="3"/>
  <c r="G14" i="3"/>
  <c r="F14" i="3"/>
  <c r="X13" i="3"/>
  <c r="Z13" i="3" s="1"/>
  <c r="H13" i="3"/>
  <c r="G13" i="3"/>
  <c r="F13" i="3"/>
  <c r="M13" i="3" s="1"/>
  <c r="X12" i="3"/>
  <c r="AA12" i="3" s="1"/>
  <c r="H12" i="3"/>
  <c r="G12" i="3"/>
  <c r="M12" i="3" s="1"/>
  <c r="F12" i="3"/>
  <c r="AA11" i="3"/>
  <c r="X11" i="3"/>
  <c r="Z11" i="3" s="1"/>
  <c r="H11" i="3"/>
  <c r="G11" i="3"/>
  <c r="F11" i="3"/>
  <c r="M11" i="3" s="1"/>
  <c r="X10" i="3"/>
  <c r="AA10" i="3" s="1"/>
  <c r="H10" i="3"/>
  <c r="G10" i="3"/>
  <c r="M10" i="3" s="1"/>
  <c r="F10" i="3"/>
  <c r="X9" i="3"/>
  <c r="Z9" i="3" s="1"/>
  <c r="H9" i="3"/>
  <c r="G9" i="3"/>
  <c r="F9" i="3"/>
  <c r="X8" i="3"/>
  <c r="Z8" i="3" s="1"/>
  <c r="H8" i="3"/>
  <c r="G8" i="3"/>
  <c r="F8" i="3"/>
  <c r="Z7" i="3"/>
  <c r="X7" i="3"/>
  <c r="AA7" i="3" s="1"/>
  <c r="H7" i="3"/>
  <c r="G7" i="3"/>
  <c r="F7" i="3"/>
  <c r="X6" i="3"/>
  <c r="Z6" i="3" s="1"/>
  <c r="H6" i="3"/>
  <c r="G6" i="3"/>
  <c r="F6" i="3"/>
  <c r="Z43" i="7" l="1"/>
  <c r="M8" i="7"/>
  <c r="M9" i="7"/>
  <c r="Z9" i="7"/>
  <c r="M12" i="7"/>
  <c r="M13" i="7"/>
  <c r="Z13" i="7"/>
  <c r="M18" i="7"/>
  <c r="M19" i="7"/>
  <c r="Z19" i="7"/>
  <c r="M22" i="7"/>
  <c r="M23" i="7"/>
  <c r="Z23" i="7"/>
  <c r="M33" i="7"/>
  <c r="M34" i="7"/>
  <c r="Z34" i="7"/>
  <c r="M37" i="7"/>
  <c r="M38" i="7"/>
  <c r="Z38" i="7"/>
  <c r="M41" i="7"/>
  <c r="M42" i="7"/>
  <c r="Z42" i="7"/>
  <c r="M6" i="6"/>
  <c r="Z10" i="6"/>
  <c r="M12" i="6"/>
  <c r="M17" i="6"/>
  <c r="Z18" i="6"/>
  <c r="M20" i="6"/>
  <c r="M25" i="6"/>
  <c r="Z26" i="6"/>
  <c r="M28" i="6"/>
  <c r="M33" i="6"/>
  <c r="Z34" i="6"/>
  <c r="M36" i="6"/>
  <c r="M39" i="6"/>
  <c r="Z40" i="6"/>
  <c r="M42" i="6"/>
  <c r="M47" i="6"/>
  <c r="Z48" i="6"/>
  <c r="M50" i="6"/>
  <c r="Z6" i="6"/>
  <c r="M8" i="6"/>
  <c r="M10" i="6"/>
  <c r="M11" i="6"/>
  <c r="Z12" i="6"/>
  <c r="M14" i="6"/>
  <c r="M15" i="6"/>
  <c r="Z16" i="6"/>
  <c r="M18" i="6"/>
  <c r="M19" i="6"/>
  <c r="Z20" i="6"/>
  <c r="M22" i="6"/>
  <c r="M23" i="6"/>
  <c r="Z24" i="6"/>
  <c r="M26" i="6"/>
  <c r="M27" i="6"/>
  <c r="Z28" i="6"/>
  <c r="M30" i="6"/>
  <c r="M31" i="6"/>
  <c r="Z32" i="6"/>
  <c r="M34" i="6"/>
  <c r="M35" i="6"/>
  <c r="Z36" i="6"/>
  <c r="Z38" i="6"/>
  <c r="M40" i="6"/>
  <c r="M41" i="6"/>
  <c r="Z42" i="6"/>
  <c r="M44" i="6"/>
  <c r="M45" i="6"/>
  <c r="Z46" i="6"/>
  <c r="M48" i="6"/>
  <c r="M49" i="6"/>
  <c r="Z50" i="6"/>
  <c r="M52" i="6"/>
  <c r="M53" i="6"/>
  <c r="Z54" i="6"/>
  <c r="Z32" i="5"/>
  <c r="M8" i="5"/>
  <c r="M9" i="5"/>
  <c r="Z9" i="5"/>
  <c r="M17" i="5"/>
  <c r="M18" i="5"/>
  <c r="M19" i="5"/>
  <c r="M20" i="5"/>
  <c r="M21" i="5"/>
  <c r="M22" i="5"/>
  <c r="M23" i="5"/>
  <c r="M24" i="5"/>
  <c r="M25" i="5"/>
  <c r="Z25" i="5"/>
  <c r="M6" i="5"/>
  <c r="M7" i="5"/>
  <c r="Z7" i="5"/>
  <c r="M10" i="5"/>
  <c r="M11" i="5"/>
  <c r="Z11" i="5"/>
  <c r="M15" i="5"/>
  <c r="M16" i="5"/>
  <c r="Z16" i="5"/>
  <c r="M26" i="5"/>
  <c r="M27" i="5"/>
  <c r="M28" i="5"/>
  <c r="M29" i="5"/>
  <c r="M30" i="5"/>
  <c r="Z30" i="5"/>
  <c r="M9" i="4"/>
  <c r="M10" i="4"/>
  <c r="Z10" i="4"/>
  <c r="M16" i="4"/>
  <c r="M6" i="4"/>
  <c r="M14" i="4"/>
  <c r="Z14" i="4"/>
  <c r="M7" i="4"/>
  <c r="M8" i="4"/>
  <c r="Z8" i="4"/>
  <c r="M11" i="4"/>
  <c r="M12" i="4"/>
  <c r="Z12" i="4"/>
  <c r="M15" i="4"/>
  <c r="Z15" i="4"/>
  <c r="M6" i="3"/>
  <c r="AA6" i="3"/>
  <c r="M7" i="3"/>
  <c r="M8" i="3"/>
  <c r="M9" i="3"/>
  <c r="Z10" i="3"/>
  <c r="Z12" i="3"/>
  <c r="M14" i="3"/>
  <c r="Z15" i="3"/>
  <c r="Z17" i="3"/>
  <c r="M19" i="3"/>
  <c r="M20" i="3"/>
  <c r="AA20" i="3"/>
  <c r="M21" i="3"/>
  <c r="M22" i="3"/>
  <c r="Z23" i="3"/>
  <c r="Z25" i="3"/>
  <c r="M27" i="3"/>
  <c r="M28" i="3"/>
  <c r="AA28" i="3"/>
  <c r="M29" i="3"/>
  <c r="M30" i="3"/>
  <c r="Z31" i="3"/>
  <c r="M33" i="3"/>
  <c r="M34" i="3"/>
  <c r="Z35" i="3"/>
  <c r="M37" i="3"/>
  <c r="M38" i="3"/>
  <c r="Z39" i="3"/>
  <c r="AA6" i="7"/>
  <c r="AA8" i="7"/>
  <c r="AA10" i="7"/>
  <c r="AA12" i="7"/>
  <c r="AA15" i="7"/>
  <c r="Z16" i="7"/>
  <c r="Z18" i="7"/>
  <c r="Z20" i="7"/>
  <c r="Z22" i="7"/>
  <c r="Z24" i="7"/>
  <c r="AA25" i="7"/>
  <c r="Z26" i="7"/>
  <c r="AA27" i="7"/>
  <c r="Z28" i="7"/>
  <c r="AA29" i="7"/>
  <c r="Z30" i="7"/>
  <c r="AA31" i="7"/>
  <c r="AA33" i="7"/>
  <c r="AA35" i="7"/>
  <c r="AA37" i="7"/>
  <c r="AA39" i="7"/>
  <c r="AA41" i="7"/>
  <c r="AA7" i="6"/>
  <c r="AA11" i="6"/>
  <c r="AA13" i="6"/>
  <c r="AA15" i="6"/>
  <c r="AA17" i="6"/>
  <c r="AA19" i="6"/>
  <c r="AA21" i="6"/>
  <c r="AA23" i="6"/>
  <c r="AA25" i="6"/>
  <c r="AA27" i="6"/>
  <c r="AA29" i="6"/>
  <c r="AA31" i="6"/>
  <c r="AA33" i="6"/>
  <c r="AA35" i="6"/>
  <c r="AA39" i="6"/>
  <c r="AA41" i="6"/>
  <c r="AA43" i="6"/>
  <c r="AA45" i="6"/>
  <c r="AA47" i="6"/>
  <c r="AA49" i="6"/>
  <c r="AA51" i="6"/>
  <c r="AA53" i="6"/>
  <c r="AA6" i="5"/>
  <c r="AA8" i="5"/>
  <c r="AA10" i="5"/>
  <c r="AA12" i="5"/>
  <c r="Z13" i="5"/>
  <c r="Z15" i="5"/>
  <c r="Z17" i="5"/>
  <c r="AA18" i="5"/>
  <c r="Z19" i="5"/>
  <c r="AA20" i="5"/>
  <c r="Z21" i="5"/>
  <c r="AA22" i="5"/>
  <c r="Z23" i="5"/>
  <c r="AA24" i="5"/>
  <c r="AA26" i="5"/>
  <c r="Z27" i="5"/>
  <c r="AA28" i="5"/>
  <c r="Z29" i="5"/>
  <c r="Z31" i="5"/>
  <c r="AA7" i="4"/>
  <c r="AA9" i="4"/>
  <c r="AA11" i="4"/>
  <c r="AA13" i="4"/>
  <c r="Z16" i="4"/>
  <c r="AA9" i="3"/>
  <c r="AA13" i="3"/>
  <c r="AA18" i="3"/>
  <c r="AA22" i="3"/>
  <c r="AA26" i="3"/>
  <c r="AA30" i="3"/>
  <c r="AA32" i="3"/>
  <c r="AA34" i="3"/>
  <c r="AA36" i="3"/>
  <c r="AA38" i="3"/>
  <c r="AA40" i="3"/>
  <c r="AA14" i="1" l="1"/>
  <c r="F42" i="1" l="1"/>
  <c r="G42" i="1"/>
  <c r="H42" i="1"/>
  <c r="F122" i="1"/>
  <c r="G122" i="1"/>
  <c r="H122" i="1"/>
  <c r="F53" i="1"/>
  <c r="G53" i="1"/>
  <c r="H53" i="1"/>
  <c r="F78" i="1"/>
  <c r="G78" i="1"/>
  <c r="H78" i="1"/>
  <c r="X42" i="1"/>
  <c r="AA42" i="1" s="1"/>
  <c r="X122" i="1"/>
  <c r="AA122" i="1" s="1"/>
  <c r="X53" i="1"/>
  <c r="AA53" i="1" s="1"/>
  <c r="X78" i="1"/>
  <c r="AA78" i="1" s="1"/>
  <c r="X166" i="1"/>
  <c r="X34" i="1"/>
  <c r="AA34" i="1" s="1"/>
  <c r="M78" i="1" l="1"/>
  <c r="M53" i="1"/>
  <c r="M122" i="1"/>
  <c r="M42" i="1"/>
  <c r="Z78" i="1"/>
  <c r="Z122" i="1"/>
  <c r="Z53" i="1"/>
  <c r="Z42" i="1"/>
  <c r="X30" i="1" l="1"/>
  <c r="AA30" i="1" s="1"/>
  <c r="X35" i="1"/>
  <c r="AA35" i="1" s="1"/>
  <c r="X31" i="1"/>
  <c r="AA31" i="1" s="1"/>
  <c r="X23" i="1"/>
  <c r="AA23" i="1" s="1"/>
  <c r="X15" i="1"/>
  <c r="AA15" i="1" s="1"/>
  <c r="X11" i="1"/>
  <c r="AA11" i="1" s="1"/>
  <c r="X16" i="1"/>
  <c r="X7" i="1"/>
  <c r="AA7" i="1" s="1"/>
  <c r="X9" i="1"/>
  <c r="AA9" i="1" s="1"/>
  <c r="X18" i="1"/>
  <c r="AA18" i="1" s="1"/>
  <c r="X12" i="1"/>
  <c r="AA12" i="1" s="1"/>
  <c r="X25" i="1"/>
  <c r="AA25" i="1" s="1"/>
  <c r="X28" i="1"/>
  <c r="AA28" i="1" s="1"/>
  <c r="X20" i="1"/>
  <c r="AA20" i="1" s="1"/>
  <c r="X39" i="1"/>
  <c r="AA39" i="1" s="1"/>
  <c r="X40" i="1"/>
  <c r="AA40" i="1" s="1"/>
  <c r="X26" i="1"/>
  <c r="AA26" i="1" s="1"/>
  <c r="X38" i="1"/>
  <c r="AA38" i="1" s="1"/>
  <c r="X6" i="1"/>
  <c r="AA6" i="1" s="1"/>
  <c r="X33" i="1"/>
  <c r="AA33" i="1" s="1"/>
  <c r="X22" i="1"/>
  <c r="AA22" i="1" s="1"/>
  <c r="X17" i="1"/>
  <c r="AA17" i="1" s="1"/>
  <c r="X36" i="1"/>
  <c r="AA36" i="1" s="1"/>
  <c r="X21" i="1"/>
  <c r="AA21" i="1" s="1"/>
  <c r="X24" i="1"/>
  <c r="AA24" i="1" s="1"/>
  <c r="X10" i="1"/>
  <c r="AA10" i="1" s="1"/>
  <c r="X19" i="1"/>
  <c r="AA19" i="1" s="1"/>
  <c r="X32" i="1"/>
  <c r="AA32" i="1" s="1"/>
  <c r="X27" i="1"/>
  <c r="AA27" i="1" s="1"/>
  <c r="X8" i="1"/>
  <c r="X37" i="1"/>
  <c r="AA37" i="1" s="1"/>
  <c r="X29" i="1"/>
  <c r="AA29" i="1" s="1"/>
  <c r="X13" i="1"/>
  <c r="AA13" i="1" s="1"/>
  <c r="X50" i="1"/>
  <c r="AA50" i="1" s="1"/>
  <c r="X44" i="1"/>
  <c r="AA44" i="1" s="1"/>
  <c r="X46" i="1"/>
  <c r="AA46" i="1" s="1"/>
  <c r="X41" i="1"/>
  <c r="AA41" i="1" s="1"/>
  <c r="X47" i="1"/>
  <c r="AA47" i="1" s="1"/>
  <c r="X48" i="1"/>
  <c r="AA48" i="1" s="1"/>
  <c r="X43" i="1"/>
  <c r="AA43" i="1" s="1"/>
  <c r="X49" i="1"/>
  <c r="AA49" i="1" s="1"/>
  <c r="X51" i="1"/>
  <c r="AA51" i="1" s="1"/>
  <c r="X45" i="1"/>
  <c r="AA45" i="1" s="1"/>
  <c r="X66" i="1"/>
  <c r="AA66" i="1" s="1"/>
  <c r="X63" i="1"/>
  <c r="AA63" i="1" s="1"/>
  <c r="X54" i="1"/>
  <c r="AA54" i="1" s="1"/>
  <c r="X56" i="1"/>
  <c r="AA56" i="1" s="1"/>
  <c r="X61" i="1"/>
  <c r="AA61" i="1" s="1"/>
  <c r="X62" i="1"/>
  <c r="AA62" i="1" s="1"/>
  <c r="X76" i="1"/>
  <c r="AA76" i="1" s="1"/>
  <c r="X74" i="1"/>
  <c r="AA74" i="1" s="1"/>
  <c r="X72" i="1"/>
  <c r="AA72" i="1" s="1"/>
  <c r="X58" i="1"/>
  <c r="AA58" i="1" s="1"/>
  <c r="X73" i="1"/>
  <c r="AA73" i="1" s="1"/>
  <c r="X70" i="1"/>
  <c r="AA70" i="1" s="1"/>
  <c r="X59" i="1"/>
  <c r="AA59" i="1" s="1"/>
  <c r="X75" i="1"/>
  <c r="AA75" i="1" s="1"/>
  <c r="X77" i="1"/>
  <c r="AA77" i="1" s="1"/>
  <c r="X67" i="1"/>
  <c r="AA67" i="1" s="1"/>
  <c r="X68" i="1"/>
  <c r="AA68" i="1" s="1"/>
  <c r="X55" i="1"/>
  <c r="AA55" i="1" s="1"/>
  <c r="X65" i="1"/>
  <c r="AA65" i="1" s="1"/>
  <c r="X71" i="1"/>
  <c r="AA71" i="1" s="1"/>
  <c r="X60" i="1"/>
  <c r="AA60" i="1" s="1"/>
  <c r="X64" i="1"/>
  <c r="AA64" i="1" s="1"/>
  <c r="X57" i="1"/>
  <c r="AA57" i="1" s="1"/>
  <c r="X52" i="1"/>
  <c r="AA52" i="1" s="1"/>
  <c r="X69" i="1"/>
  <c r="AA69" i="1" s="1"/>
  <c r="X112" i="1"/>
  <c r="AA112" i="1" s="1"/>
  <c r="X95" i="1"/>
  <c r="AA95" i="1" s="1"/>
  <c r="X89" i="1"/>
  <c r="AA89" i="1" s="1"/>
  <c r="X126" i="1"/>
  <c r="AA126" i="1" s="1"/>
  <c r="X101" i="1"/>
  <c r="AA101" i="1" s="1"/>
  <c r="X83" i="1"/>
  <c r="AA83" i="1" s="1"/>
  <c r="X114" i="1"/>
  <c r="AA114" i="1" s="1"/>
  <c r="X105" i="1"/>
  <c r="AA105" i="1" s="1"/>
  <c r="X81" i="1"/>
  <c r="X100" i="1"/>
  <c r="AA100" i="1" s="1"/>
  <c r="X118" i="1"/>
  <c r="AA118" i="1" s="1"/>
  <c r="X110" i="1"/>
  <c r="AA110" i="1" s="1"/>
  <c r="X117" i="1"/>
  <c r="AA117" i="1" s="1"/>
  <c r="X123" i="1"/>
  <c r="AA123" i="1" s="1"/>
  <c r="X104" i="1"/>
  <c r="AA104" i="1" s="1"/>
  <c r="X121" i="1"/>
  <c r="AA121" i="1" s="1"/>
  <c r="X111" i="1"/>
  <c r="AA111" i="1" s="1"/>
  <c r="X116" i="1"/>
  <c r="AA116" i="1" s="1"/>
  <c r="X82" i="1"/>
  <c r="X79" i="1"/>
  <c r="AA79" i="1" s="1"/>
  <c r="X86" i="1"/>
  <c r="AA86" i="1" s="1"/>
  <c r="X94" i="1"/>
  <c r="AA94" i="1" s="1"/>
  <c r="X108" i="1"/>
  <c r="AA108" i="1" s="1"/>
  <c r="X99" i="1"/>
  <c r="AA99" i="1" s="1"/>
  <c r="X125" i="1"/>
  <c r="AA125" i="1" s="1"/>
  <c r="X102" i="1"/>
  <c r="AA102" i="1" s="1"/>
  <c r="X87" i="1"/>
  <c r="AA87" i="1" s="1"/>
  <c r="X85" i="1"/>
  <c r="AA85" i="1" s="1"/>
  <c r="X93" i="1"/>
  <c r="AA93" i="1" s="1"/>
  <c r="X90" i="1"/>
  <c r="AA90" i="1" s="1"/>
  <c r="X115" i="1"/>
  <c r="AA115" i="1" s="1"/>
  <c r="X120" i="1"/>
  <c r="AA120" i="1" s="1"/>
  <c r="X97" i="1"/>
  <c r="AA97" i="1" s="1"/>
  <c r="X80" i="1"/>
  <c r="AA80" i="1" s="1"/>
  <c r="X109" i="1"/>
  <c r="AA109" i="1" s="1"/>
  <c r="X119" i="1"/>
  <c r="AA119" i="1" s="1"/>
  <c r="X124" i="1"/>
  <c r="AA124" i="1" s="1"/>
  <c r="X103" i="1"/>
  <c r="AA103" i="1" s="1"/>
  <c r="X113" i="1"/>
  <c r="AA113" i="1" s="1"/>
  <c r="X98" i="1"/>
  <c r="AA98" i="1" s="1"/>
  <c r="X127" i="1"/>
  <c r="AA127" i="1" s="1"/>
  <c r="X106" i="1"/>
  <c r="AA106" i="1" s="1"/>
  <c r="X96" i="1"/>
  <c r="AA96" i="1" s="1"/>
  <c r="X88" i="1"/>
  <c r="AA88" i="1" s="1"/>
  <c r="X92" i="1"/>
  <c r="AA92" i="1" s="1"/>
  <c r="X91" i="1"/>
  <c r="AA91" i="1" s="1"/>
  <c r="X84" i="1"/>
  <c r="AA84" i="1" s="1"/>
  <c r="X107" i="1"/>
  <c r="AA107" i="1" s="1"/>
  <c r="X158" i="1"/>
  <c r="AA158" i="1" s="1"/>
  <c r="X155" i="1"/>
  <c r="AA155" i="1" s="1"/>
  <c r="X147" i="1"/>
  <c r="AA147" i="1" s="1"/>
  <c r="X137" i="1"/>
  <c r="AA137" i="1" s="1"/>
  <c r="X148" i="1"/>
  <c r="AA148" i="1" s="1"/>
  <c r="X164" i="1"/>
  <c r="AA164" i="1" s="1"/>
  <c r="X146" i="1"/>
  <c r="AA146" i="1" s="1"/>
  <c r="X156" i="1"/>
  <c r="AA156" i="1" s="1"/>
  <c r="X151" i="1"/>
  <c r="AA151" i="1" s="1"/>
  <c r="X135" i="1"/>
  <c r="AA135" i="1" s="1"/>
  <c r="X132" i="1"/>
  <c r="AA132" i="1" s="1"/>
  <c r="X149" i="1"/>
  <c r="AA149" i="1" s="1"/>
  <c r="X140" i="1"/>
  <c r="AA140" i="1" s="1"/>
  <c r="X138" i="1"/>
  <c r="AA138" i="1" s="1"/>
  <c r="X144" i="1"/>
  <c r="AA144" i="1" s="1"/>
  <c r="X143" i="1"/>
  <c r="AA143" i="1" s="1"/>
  <c r="X157" i="1"/>
  <c r="AA157" i="1" s="1"/>
  <c r="X161" i="1"/>
  <c r="AA161" i="1" s="1"/>
  <c r="X154" i="1"/>
  <c r="AA154" i="1" s="1"/>
  <c r="X145" i="1"/>
  <c r="AA145" i="1" s="1"/>
  <c r="X134" i="1"/>
  <c r="AA134" i="1" s="1"/>
  <c r="X133" i="1"/>
  <c r="AA133" i="1" s="1"/>
  <c r="X150" i="1"/>
  <c r="AA150" i="1" s="1"/>
  <c r="X163" i="1"/>
  <c r="AA163" i="1" s="1"/>
  <c r="X159" i="1"/>
  <c r="AA159" i="1" s="1"/>
  <c r="X136" i="1"/>
  <c r="X162" i="1"/>
  <c r="AA162" i="1" s="1"/>
  <c r="X153" i="1"/>
  <c r="AA153" i="1" s="1"/>
  <c r="X160" i="1"/>
  <c r="AA160" i="1" s="1"/>
  <c r="X142" i="1"/>
  <c r="AA142" i="1" s="1"/>
  <c r="X139" i="1"/>
  <c r="AA139" i="1" s="1"/>
  <c r="X128" i="1"/>
  <c r="AA128" i="1" s="1"/>
  <c r="X131" i="1"/>
  <c r="AA131" i="1" s="1"/>
  <c r="X141" i="1"/>
  <c r="AA141" i="1" s="1"/>
  <c r="X152" i="1"/>
  <c r="AA152" i="1" s="1"/>
  <c r="X130" i="1"/>
  <c r="AA130" i="1" s="1"/>
  <c r="X129" i="1"/>
  <c r="AA129" i="1" s="1"/>
  <c r="X165" i="1"/>
  <c r="AA165" i="1" s="1"/>
  <c r="F30" i="1"/>
  <c r="G30" i="1"/>
  <c r="H30" i="1"/>
  <c r="F35" i="1"/>
  <c r="G35" i="1"/>
  <c r="H35" i="1"/>
  <c r="F31" i="1"/>
  <c r="G31" i="1"/>
  <c r="H31" i="1"/>
  <c r="F23" i="1"/>
  <c r="G23" i="1"/>
  <c r="H23" i="1"/>
  <c r="F15" i="1"/>
  <c r="G15" i="1"/>
  <c r="H15" i="1"/>
  <c r="F11" i="1"/>
  <c r="G11" i="1"/>
  <c r="H11" i="1"/>
  <c r="F16" i="1"/>
  <c r="G16" i="1"/>
  <c r="H16" i="1"/>
  <c r="F7" i="1"/>
  <c r="G7" i="1"/>
  <c r="H7" i="1"/>
  <c r="F9" i="1"/>
  <c r="G9" i="1"/>
  <c r="H9" i="1"/>
  <c r="F18" i="1"/>
  <c r="G18" i="1"/>
  <c r="H18" i="1"/>
  <c r="F12" i="1"/>
  <c r="G12" i="1"/>
  <c r="H12" i="1"/>
  <c r="F25" i="1"/>
  <c r="G25" i="1"/>
  <c r="H25" i="1"/>
  <c r="F28" i="1"/>
  <c r="G28" i="1"/>
  <c r="H28" i="1"/>
  <c r="F20" i="1"/>
  <c r="G20" i="1"/>
  <c r="H20" i="1"/>
  <c r="F39" i="1"/>
  <c r="G39" i="1"/>
  <c r="H39" i="1"/>
  <c r="F40" i="1"/>
  <c r="G40" i="1"/>
  <c r="H40" i="1"/>
  <c r="F26" i="1"/>
  <c r="G26" i="1"/>
  <c r="H26" i="1"/>
  <c r="F38" i="1"/>
  <c r="G38" i="1"/>
  <c r="H38" i="1"/>
  <c r="F34" i="1"/>
  <c r="G34" i="1"/>
  <c r="H34" i="1"/>
  <c r="F6" i="1"/>
  <c r="G6" i="1"/>
  <c r="H6" i="1"/>
  <c r="F14" i="1"/>
  <c r="G14" i="1"/>
  <c r="H14" i="1"/>
  <c r="F33" i="1"/>
  <c r="G33" i="1"/>
  <c r="H33" i="1"/>
  <c r="F22" i="1"/>
  <c r="G22" i="1"/>
  <c r="H22" i="1"/>
  <c r="F17" i="1"/>
  <c r="G17" i="1"/>
  <c r="H17" i="1"/>
  <c r="F36" i="1"/>
  <c r="G36" i="1"/>
  <c r="H36" i="1"/>
  <c r="F21" i="1"/>
  <c r="G21" i="1"/>
  <c r="H21" i="1"/>
  <c r="F24" i="1"/>
  <c r="G24" i="1"/>
  <c r="H24" i="1"/>
  <c r="F10" i="1"/>
  <c r="G10" i="1"/>
  <c r="H10" i="1"/>
  <c r="F19" i="1"/>
  <c r="G19" i="1"/>
  <c r="H19" i="1"/>
  <c r="F32" i="1"/>
  <c r="G32" i="1"/>
  <c r="H32" i="1"/>
  <c r="F27" i="1"/>
  <c r="G27" i="1"/>
  <c r="H27" i="1"/>
  <c r="F8" i="1"/>
  <c r="G8" i="1"/>
  <c r="H8" i="1"/>
  <c r="F37" i="1"/>
  <c r="G37" i="1"/>
  <c r="H37" i="1"/>
  <c r="F29" i="1"/>
  <c r="G29" i="1"/>
  <c r="H29" i="1"/>
  <c r="F13" i="1"/>
  <c r="G13" i="1"/>
  <c r="H13" i="1"/>
  <c r="F50" i="1"/>
  <c r="G50" i="1"/>
  <c r="H50" i="1"/>
  <c r="F44" i="1"/>
  <c r="G44" i="1"/>
  <c r="H44" i="1"/>
  <c r="F46" i="1"/>
  <c r="G46" i="1"/>
  <c r="H46" i="1"/>
  <c r="F41" i="1"/>
  <c r="G41" i="1"/>
  <c r="H41" i="1"/>
  <c r="F47" i="1"/>
  <c r="G47" i="1"/>
  <c r="H47" i="1"/>
  <c r="F48" i="1"/>
  <c r="G48" i="1"/>
  <c r="H48" i="1"/>
  <c r="F43" i="1"/>
  <c r="G43" i="1"/>
  <c r="H43" i="1"/>
  <c r="F49" i="1"/>
  <c r="G49" i="1"/>
  <c r="H49" i="1"/>
  <c r="F51" i="1"/>
  <c r="G51" i="1"/>
  <c r="H51" i="1"/>
  <c r="F45" i="1"/>
  <c r="G45" i="1"/>
  <c r="H45" i="1"/>
  <c r="F66" i="1"/>
  <c r="G66" i="1"/>
  <c r="H66" i="1"/>
  <c r="F63" i="1"/>
  <c r="G63" i="1"/>
  <c r="H63" i="1"/>
  <c r="F54" i="1"/>
  <c r="G54" i="1"/>
  <c r="H54" i="1"/>
  <c r="F56" i="1"/>
  <c r="G56" i="1"/>
  <c r="H56" i="1"/>
  <c r="F61" i="1"/>
  <c r="G61" i="1"/>
  <c r="H61" i="1"/>
  <c r="F62" i="1"/>
  <c r="G62" i="1"/>
  <c r="H62" i="1"/>
  <c r="F76" i="1"/>
  <c r="G76" i="1"/>
  <c r="H76" i="1"/>
  <c r="F74" i="1"/>
  <c r="G74" i="1"/>
  <c r="H74" i="1"/>
  <c r="F72" i="1"/>
  <c r="G72" i="1"/>
  <c r="H72" i="1"/>
  <c r="F58" i="1"/>
  <c r="G58" i="1"/>
  <c r="H58" i="1"/>
  <c r="F73" i="1"/>
  <c r="G73" i="1"/>
  <c r="H73" i="1"/>
  <c r="F70" i="1"/>
  <c r="G70" i="1"/>
  <c r="H70" i="1"/>
  <c r="F59" i="1"/>
  <c r="G59" i="1"/>
  <c r="H59" i="1"/>
  <c r="F75" i="1"/>
  <c r="G75" i="1"/>
  <c r="H75" i="1"/>
  <c r="F77" i="1"/>
  <c r="G77" i="1"/>
  <c r="H77" i="1"/>
  <c r="F67" i="1"/>
  <c r="G67" i="1"/>
  <c r="H67" i="1"/>
  <c r="F68" i="1"/>
  <c r="G68" i="1"/>
  <c r="H68" i="1"/>
  <c r="F55" i="1"/>
  <c r="G55" i="1"/>
  <c r="H55" i="1"/>
  <c r="F65" i="1"/>
  <c r="G65" i="1"/>
  <c r="H65" i="1"/>
  <c r="F71" i="1"/>
  <c r="G71" i="1"/>
  <c r="H71" i="1"/>
  <c r="F60" i="1"/>
  <c r="G60" i="1"/>
  <c r="H60" i="1"/>
  <c r="F64" i="1"/>
  <c r="G64" i="1"/>
  <c r="H64" i="1"/>
  <c r="F57" i="1"/>
  <c r="G57" i="1"/>
  <c r="H57" i="1"/>
  <c r="F52" i="1"/>
  <c r="G52" i="1"/>
  <c r="H52" i="1"/>
  <c r="F69" i="1"/>
  <c r="G69" i="1"/>
  <c r="H69" i="1"/>
  <c r="F112" i="1"/>
  <c r="G112" i="1"/>
  <c r="H112" i="1"/>
  <c r="F95" i="1"/>
  <c r="G95" i="1"/>
  <c r="H95" i="1"/>
  <c r="F89" i="1"/>
  <c r="G89" i="1"/>
  <c r="H89" i="1"/>
  <c r="F126" i="1"/>
  <c r="G126" i="1"/>
  <c r="H126" i="1"/>
  <c r="F101" i="1"/>
  <c r="G101" i="1"/>
  <c r="H101" i="1"/>
  <c r="F83" i="1"/>
  <c r="G83" i="1"/>
  <c r="H83" i="1"/>
  <c r="F114" i="1"/>
  <c r="G114" i="1"/>
  <c r="H114" i="1"/>
  <c r="F105" i="1"/>
  <c r="G105" i="1"/>
  <c r="H105" i="1"/>
  <c r="F81" i="1"/>
  <c r="G81" i="1"/>
  <c r="H81" i="1"/>
  <c r="F100" i="1"/>
  <c r="G100" i="1"/>
  <c r="H100" i="1"/>
  <c r="F118" i="1"/>
  <c r="G118" i="1"/>
  <c r="H118" i="1"/>
  <c r="F110" i="1"/>
  <c r="G110" i="1"/>
  <c r="H110" i="1"/>
  <c r="F117" i="1"/>
  <c r="G117" i="1"/>
  <c r="H117" i="1"/>
  <c r="F123" i="1"/>
  <c r="G123" i="1"/>
  <c r="H123" i="1"/>
  <c r="F104" i="1"/>
  <c r="G104" i="1"/>
  <c r="H104" i="1"/>
  <c r="F121" i="1"/>
  <c r="G121" i="1"/>
  <c r="H121" i="1"/>
  <c r="F111" i="1"/>
  <c r="G111" i="1"/>
  <c r="H111" i="1"/>
  <c r="F116" i="1"/>
  <c r="G116" i="1"/>
  <c r="H116" i="1"/>
  <c r="F82" i="1"/>
  <c r="G82" i="1"/>
  <c r="H82" i="1"/>
  <c r="F79" i="1"/>
  <c r="G79" i="1"/>
  <c r="H79" i="1"/>
  <c r="F86" i="1"/>
  <c r="G86" i="1"/>
  <c r="H86" i="1"/>
  <c r="F94" i="1"/>
  <c r="G94" i="1"/>
  <c r="H94" i="1"/>
  <c r="F108" i="1"/>
  <c r="G108" i="1"/>
  <c r="H108" i="1"/>
  <c r="F99" i="1"/>
  <c r="G99" i="1"/>
  <c r="H99" i="1"/>
  <c r="F125" i="1"/>
  <c r="G125" i="1"/>
  <c r="H125" i="1"/>
  <c r="F102" i="1"/>
  <c r="G102" i="1"/>
  <c r="H102" i="1"/>
  <c r="F87" i="1"/>
  <c r="G87" i="1"/>
  <c r="H87" i="1"/>
  <c r="F85" i="1"/>
  <c r="G85" i="1"/>
  <c r="H85" i="1"/>
  <c r="F93" i="1"/>
  <c r="G93" i="1"/>
  <c r="H93" i="1"/>
  <c r="F90" i="1"/>
  <c r="G90" i="1"/>
  <c r="H90" i="1"/>
  <c r="F115" i="1"/>
  <c r="G115" i="1"/>
  <c r="H115" i="1"/>
  <c r="F120" i="1"/>
  <c r="G120" i="1"/>
  <c r="H120" i="1"/>
  <c r="F97" i="1"/>
  <c r="G97" i="1"/>
  <c r="H97" i="1"/>
  <c r="F80" i="1"/>
  <c r="G80" i="1"/>
  <c r="H80" i="1"/>
  <c r="F109" i="1"/>
  <c r="G109" i="1"/>
  <c r="H109" i="1"/>
  <c r="F119" i="1"/>
  <c r="G119" i="1"/>
  <c r="H119" i="1"/>
  <c r="F124" i="1"/>
  <c r="G124" i="1"/>
  <c r="H124" i="1"/>
  <c r="F103" i="1"/>
  <c r="G103" i="1"/>
  <c r="H103" i="1"/>
  <c r="F113" i="1"/>
  <c r="G113" i="1"/>
  <c r="H113" i="1"/>
  <c r="F98" i="1"/>
  <c r="G98" i="1"/>
  <c r="H98" i="1"/>
  <c r="F127" i="1"/>
  <c r="G127" i="1"/>
  <c r="H127" i="1"/>
  <c r="F106" i="1"/>
  <c r="G106" i="1"/>
  <c r="H106" i="1"/>
  <c r="F96" i="1"/>
  <c r="G96" i="1"/>
  <c r="H96" i="1"/>
  <c r="F88" i="1"/>
  <c r="G88" i="1"/>
  <c r="H88" i="1"/>
  <c r="F92" i="1"/>
  <c r="G92" i="1"/>
  <c r="H92" i="1"/>
  <c r="F91" i="1"/>
  <c r="G91" i="1"/>
  <c r="H91" i="1"/>
  <c r="F84" i="1"/>
  <c r="G84" i="1"/>
  <c r="H84" i="1"/>
  <c r="F107" i="1"/>
  <c r="G107" i="1"/>
  <c r="H107" i="1"/>
  <c r="F158" i="1"/>
  <c r="G158" i="1"/>
  <c r="H158" i="1"/>
  <c r="F155" i="1"/>
  <c r="G155" i="1"/>
  <c r="H155" i="1"/>
  <c r="F147" i="1"/>
  <c r="G147" i="1"/>
  <c r="H147" i="1"/>
  <c r="F137" i="1"/>
  <c r="G137" i="1"/>
  <c r="H137" i="1"/>
  <c r="F148" i="1"/>
  <c r="G148" i="1"/>
  <c r="H148" i="1"/>
  <c r="F164" i="1"/>
  <c r="G164" i="1"/>
  <c r="H164" i="1"/>
  <c r="F146" i="1"/>
  <c r="G146" i="1"/>
  <c r="H146" i="1"/>
  <c r="F156" i="1"/>
  <c r="G156" i="1"/>
  <c r="H156" i="1"/>
  <c r="F151" i="1"/>
  <c r="G151" i="1"/>
  <c r="H151" i="1"/>
  <c r="F135" i="1"/>
  <c r="G135" i="1"/>
  <c r="H135" i="1"/>
  <c r="F132" i="1"/>
  <c r="G132" i="1"/>
  <c r="H132" i="1"/>
  <c r="F149" i="1"/>
  <c r="G149" i="1"/>
  <c r="H149" i="1"/>
  <c r="F140" i="1"/>
  <c r="G140" i="1"/>
  <c r="H140" i="1"/>
  <c r="F138" i="1"/>
  <c r="G138" i="1"/>
  <c r="H138" i="1"/>
  <c r="F144" i="1"/>
  <c r="G144" i="1"/>
  <c r="H144" i="1"/>
  <c r="F143" i="1"/>
  <c r="G143" i="1"/>
  <c r="H143" i="1"/>
  <c r="F157" i="1"/>
  <c r="G157" i="1"/>
  <c r="H157" i="1"/>
  <c r="F161" i="1"/>
  <c r="G161" i="1"/>
  <c r="H161" i="1"/>
  <c r="F154" i="1"/>
  <c r="G154" i="1"/>
  <c r="H154" i="1"/>
  <c r="F145" i="1"/>
  <c r="G145" i="1"/>
  <c r="H145" i="1"/>
  <c r="F134" i="1"/>
  <c r="G134" i="1"/>
  <c r="H134" i="1"/>
  <c r="F133" i="1"/>
  <c r="G133" i="1"/>
  <c r="H133" i="1"/>
  <c r="F150" i="1"/>
  <c r="G150" i="1"/>
  <c r="H150" i="1"/>
  <c r="F163" i="1"/>
  <c r="G163" i="1"/>
  <c r="H163" i="1"/>
  <c r="F159" i="1"/>
  <c r="G159" i="1"/>
  <c r="H159" i="1"/>
  <c r="F136" i="1"/>
  <c r="G136" i="1"/>
  <c r="H136" i="1"/>
  <c r="F162" i="1"/>
  <c r="G162" i="1"/>
  <c r="H162" i="1"/>
  <c r="F153" i="1"/>
  <c r="G153" i="1"/>
  <c r="H153" i="1"/>
  <c r="F160" i="1"/>
  <c r="G160" i="1"/>
  <c r="H160" i="1"/>
  <c r="F142" i="1"/>
  <c r="G142" i="1"/>
  <c r="H142" i="1"/>
  <c r="F139" i="1"/>
  <c r="G139" i="1"/>
  <c r="H139" i="1"/>
  <c r="F128" i="1"/>
  <c r="G128" i="1"/>
  <c r="H128" i="1"/>
  <c r="F131" i="1"/>
  <c r="G131" i="1"/>
  <c r="H131" i="1"/>
  <c r="F141" i="1"/>
  <c r="G141" i="1"/>
  <c r="H141" i="1"/>
  <c r="F152" i="1"/>
  <c r="G152" i="1"/>
  <c r="H152" i="1"/>
  <c r="F130" i="1"/>
  <c r="G130" i="1"/>
  <c r="H130" i="1"/>
  <c r="F129" i="1"/>
  <c r="G129" i="1"/>
  <c r="H129" i="1"/>
  <c r="F165" i="1"/>
  <c r="G165" i="1"/>
  <c r="H165" i="1"/>
  <c r="M165" i="1" l="1"/>
  <c r="M130" i="1"/>
  <c r="M141" i="1"/>
  <c r="M142" i="1"/>
  <c r="M160" i="1"/>
  <c r="M162" i="1"/>
  <c r="M136" i="1"/>
  <c r="M163" i="1"/>
  <c r="M133" i="1"/>
  <c r="M134" i="1"/>
  <c r="M154" i="1"/>
  <c r="M143" i="1"/>
  <c r="M138" i="1"/>
  <c r="M129" i="1"/>
  <c r="M152" i="1"/>
  <c r="M131" i="1"/>
  <c r="M128" i="1"/>
  <c r="M139" i="1"/>
  <c r="M153" i="1"/>
  <c r="M159" i="1"/>
  <c r="M150" i="1"/>
  <c r="M145" i="1"/>
  <c r="M161" i="1"/>
  <c r="M157" i="1"/>
  <c r="M144" i="1"/>
  <c r="M140" i="1"/>
  <c r="M149" i="1"/>
  <c r="M132" i="1"/>
  <c r="M135" i="1"/>
  <c r="M151" i="1"/>
  <c r="M148" i="1"/>
  <c r="M137" i="1"/>
  <c r="M158" i="1"/>
  <c r="M84" i="1"/>
  <c r="M92" i="1"/>
  <c r="M96" i="1"/>
  <c r="M127" i="1"/>
  <c r="M103" i="1"/>
  <c r="M124" i="1"/>
  <c r="M97" i="1"/>
  <c r="M115" i="1"/>
  <c r="M93" i="1"/>
  <c r="M87" i="1"/>
  <c r="M125" i="1"/>
  <c r="M108" i="1"/>
  <c r="M94" i="1"/>
  <c r="M79" i="1"/>
  <c r="M82" i="1"/>
  <c r="M116" i="1"/>
  <c r="M111" i="1"/>
  <c r="M104" i="1"/>
  <c r="M117" i="1"/>
  <c r="M118" i="1"/>
  <c r="M81" i="1"/>
  <c r="M83" i="1"/>
  <c r="M101" i="1"/>
  <c r="M95" i="1"/>
  <c r="M52" i="1"/>
  <c r="M71" i="1"/>
  <c r="M55" i="1"/>
  <c r="M68" i="1"/>
  <c r="M59" i="1"/>
  <c r="M72" i="1"/>
  <c r="M76" i="1"/>
  <c r="M62" i="1"/>
  <c r="M56" i="1"/>
  <c r="M66" i="1"/>
  <c r="M45" i="1"/>
  <c r="M51" i="1"/>
  <c r="M43" i="1"/>
  <c r="M41" i="1"/>
  <c r="M44" i="1"/>
  <c r="M29" i="1"/>
  <c r="M27" i="1"/>
  <c r="M32" i="1"/>
  <c r="M36" i="1"/>
  <c r="M22" i="1"/>
  <c r="M33" i="1"/>
  <c r="M14" i="1"/>
  <c r="M34" i="1"/>
  <c r="M38" i="1"/>
  <c r="M26" i="1"/>
  <c r="M40" i="1"/>
  <c r="M39" i="1"/>
  <c r="M20" i="1"/>
  <c r="M28" i="1"/>
  <c r="M12" i="1"/>
  <c r="M9" i="1"/>
  <c r="M16" i="1"/>
  <c r="M35" i="1"/>
  <c r="Z165" i="1"/>
  <c r="Z130" i="1"/>
  <c r="Z141" i="1"/>
  <c r="Z142" i="1"/>
  <c r="Z160" i="1"/>
  <c r="Z162" i="1"/>
  <c r="Z136" i="1"/>
  <c r="Z163" i="1"/>
  <c r="Z133" i="1"/>
  <c r="Z134" i="1"/>
  <c r="Z154" i="1"/>
  <c r="Z143" i="1"/>
  <c r="Z138" i="1"/>
  <c r="M156" i="1"/>
  <c r="M146" i="1"/>
  <c r="M164" i="1"/>
  <c r="M147" i="1"/>
  <c r="M155" i="1"/>
  <c r="M107" i="1"/>
  <c r="M91" i="1"/>
  <c r="M88" i="1"/>
  <c r="M106" i="1"/>
  <c r="M98" i="1"/>
  <c r="M113" i="1"/>
  <c r="M119" i="1"/>
  <c r="M109" i="1"/>
  <c r="M80" i="1"/>
  <c r="M120" i="1"/>
  <c r="M90" i="1"/>
  <c r="M85" i="1"/>
  <c r="M102" i="1"/>
  <c r="M99" i="1"/>
  <c r="M86" i="1"/>
  <c r="M121" i="1"/>
  <c r="M123" i="1"/>
  <c r="M110" i="1"/>
  <c r="M100" i="1"/>
  <c r="M105" i="1"/>
  <c r="M114" i="1"/>
  <c r="M126" i="1"/>
  <c r="M89" i="1"/>
  <c r="M112" i="1"/>
  <c r="M69" i="1"/>
  <c r="M57" i="1"/>
  <c r="M64" i="1"/>
  <c r="M60" i="1"/>
  <c r="M65" i="1"/>
  <c r="M67" i="1"/>
  <c r="M77" i="1"/>
  <c r="M75" i="1"/>
  <c r="M70" i="1"/>
  <c r="M73" i="1"/>
  <c r="M58" i="1"/>
  <c r="M74" i="1"/>
  <c r="M61" i="1"/>
  <c r="M54" i="1"/>
  <c r="M63" i="1"/>
  <c r="M49" i="1"/>
  <c r="M48" i="1"/>
  <c r="M47" i="1"/>
  <c r="M46" i="1"/>
  <c r="M50" i="1"/>
  <c r="M13" i="1"/>
  <c r="M37" i="1"/>
  <c r="M8" i="1"/>
  <c r="M19" i="1"/>
  <c r="M10" i="1"/>
  <c r="M24" i="1"/>
  <c r="M21" i="1"/>
  <c r="M17" i="1"/>
  <c r="M6" i="1"/>
  <c r="M25" i="1"/>
  <c r="M18" i="1"/>
  <c r="M7" i="1"/>
  <c r="M11" i="1"/>
  <c r="M15" i="1"/>
  <c r="M23" i="1"/>
  <c r="M31" i="1"/>
  <c r="M30" i="1"/>
  <c r="Z129" i="1"/>
  <c r="Z152" i="1"/>
  <c r="Z131" i="1"/>
  <c r="Z128" i="1"/>
  <c r="Z139" i="1"/>
  <c r="Z153" i="1"/>
  <c r="Z159" i="1"/>
  <c r="Z150" i="1"/>
  <c r="Z145" i="1"/>
  <c r="Z161" i="1"/>
  <c r="Z157" i="1"/>
  <c r="Z144" i="1"/>
  <c r="Z140" i="1"/>
  <c r="Z149" i="1"/>
  <c r="Z156" i="1"/>
  <c r="Z146" i="1"/>
  <c r="Z164" i="1"/>
  <c r="Z147" i="1"/>
  <c r="Z155" i="1"/>
  <c r="Z107" i="1"/>
  <c r="Z91" i="1"/>
  <c r="Z88" i="1"/>
  <c r="Z106" i="1"/>
  <c r="Z98" i="1"/>
  <c r="Z113" i="1"/>
  <c r="Z119" i="1"/>
  <c r="Z109" i="1"/>
  <c r="Z80" i="1"/>
  <c r="Z120" i="1"/>
  <c r="Z90" i="1"/>
  <c r="Z85" i="1"/>
  <c r="Z102" i="1"/>
  <c r="Z99" i="1"/>
  <c r="Z86" i="1"/>
  <c r="Z121" i="1"/>
  <c r="Z123" i="1"/>
  <c r="Z110" i="1"/>
  <c r="Z100" i="1"/>
  <c r="Z105" i="1"/>
  <c r="Z114" i="1"/>
  <c r="Z126" i="1"/>
  <c r="Z89" i="1"/>
  <c r="Z112" i="1"/>
  <c r="Z69" i="1"/>
  <c r="Z57" i="1"/>
  <c r="Z64" i="1"/>
  <c r="Z60" i="1"/>
  <c r="Z65" i="1"/>
  <c r="Z67" i="1"/>
  <c r="Z77" i="1"/>
  <c r="Z75" i="1"/>
  <c r="Z70" i="1"/>
  <c r="Z73" i="1"/>
  <c r="Z58" i="1"/>
  <c r="Z74" i="1"/>
  <c r="Z61" i="1"/>
  <c r="Z54" i="1"/>
  <c r="Z63" i="1"/>
  <c r="Z49" i="1"/>
  <c r="Z48" i="1"/>
  <c r="Z47" i="1"/>
  <c r="Z46" i="1"/>
  <c r="Z50" i="1"/>
  <c r="Z13" i="1"/>
  <c r="Z37" i="1"/>
  <c r="Z8" i="1"/>
  <c r="Z19" i="1"/>
  <c r="Z10" i="1"/>
  <c r="Z24" i="1"/>
  <c r="Z21" i="1"/>
  <c r="Z17" i="1"/>
  <c r="Z6" i="1"/>
  <c r="Z25" i="1"/>
  <c r="Z18" i="1"/>
  <c r="Z7" i="1"/>
  <c r="Z11" i="1"/>
  <c r="Z15" i="1"/>
  <c r="Z23" i="1"/>
  <c r="Z31" i="1"/>
  <c r="Z30" i="1"/>
  <c r="Z132" i="1"/>
  <c r="Z135" i="1"/>
  <c r="Z151" i="1"/>
  <c r="Z148" i="1"/>
  <c r="Z137" i="1"/>
  <c r="Z158" i="1"/>
  <c r="Z84" i="1"/>
  <c r="Z92" i="1"/>
  <c r="Z96" i="1"/>
  <c r="Z127" i="1"/>
  <c r="Z103" i="1"/>
  <c r="Z124" i="1"/>
  <c r="Z97" i="1"/>
  <c r="Z115" i="1"/>
  <c r="Z93" i="1"/>
  <c r="Z87" i="1"/>
  <c r="Z125" i="1"/>
  <c r="Z108" i="1"/>
  <c r="Z94" i="1"/>
  <c r="Z79" i="1"/>
  <c r="Z82" i="1"/>
  <c r="Z116" i="1"/>
  <c r="Z111" i="1"/>
  <c r="Z104" i="1"/>
  <c r="Z117" i="1"/>
  <c r="Z118" i="1"/>
  <c r="Z81" i="1"/>
  <c r="Z83" i="1"/>
  <c r="Z101" i="1"/>
  <c r="Z95" i="1"/>
  <c r="Z52" i="1"/>
  <c r="Z71" i="1"/>
  <c r="Z55" i="1"/>
  <c r="Z68" i="1"/>
  <c r="Z59" i="1"/>
  <c r="Z72" i="1"/>
  <c r="Z76" i="1"/>
  <c r="Z62" i="1"/>
  <c r="Z56" i="1"/>
  <c r="Z66" i="1"/>
  <c r="Z45" i="1"/>
  <c r="Z51" i="1"/>
  <c r="Z43" i="1"/>
  <c r="Z41" i="1"/>
  <c r="Z44" i="1"/>
  <c r="Z29" i="1"/>
  <c r="Z27" i="1"/>
  <c r="Z32" i="1"/>
  <c r="Z36" i="1"/>
  <c r="Z22" i="1"/>
  <c r="Z33" i="1"/>
  <c r="Z14" i="1"/>
  <c r="Z34" i="1"/>
  <c r="Z38" i="1"/>
  <c r="Z26" i="1"/>
  <c r="Z40" i="1"/>
  <c r="Z39" i="1"/>
  <c r="Z20" i="1"/>
  <c r="Z28" i="1"/>
  <c r="Z12" i="1"/>
  <c r="Z9" i="1"/>
  <c r="AA16" i="1"/>
  <c r="Z16" i="1"/>
  <c r="Z35" i="1"/>
</calcChain>
</file>

<file path=xl/comments1.xml><?xml version="1.0" encoding="utf-8"?>
<comments xmlns="http://schemas.openxmlformats.org/spreadsheetml/2006/main">
  <authors>
    <author>Автор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<sst xmlns="http://schemas.openxmlformats.org/spreadsheetml/2006/main" count="2420" uniqueCount="624">
  <si>
    <t>№ п/п</t>
  </si>
  <si>
    <t>Фамилия</t>
  </si>
  <si>
    <t>Имя</t>
  </si>
  <si>
    <t>Отчество</t>
  </si>
  <si>
    <t>ООО</t>
  </si>
  <si>
    <t>Класс</t>
  </si>
  <si>
    <t>Код</t>
  </si>
  <si>
    <t>МАХ балл</t>
  </si>
  <si>
    <t>Общий балл</t>
  </si>
  <si>
    <t>Дата рождения</t>
  </si>
  <si>
    <t>Пол (Ж/М)</t>
  </si>
  <si>
    <t>КОД для сайта</t>
  </si>
  <si>
    <t>Ж</t>
  </si>
  <si>
    <t>Статус</t>
  </si>
  <si>
    <t>№1</t>
  </si>
  <si>
    <t>№2</t>
  </si>
  <si>
    <t>№3</t>
  </si>
  <si>
    <t>№4</t>
  </si>
  <si>
    <t>№5</t>
  </si>
  <si>
    <t>№ части</t>
  </si>
  <si>
    <t>% выполнения</t>
  </si>
  <si>
    <t>Василина</t>
  </si>
  <si>
    <t>Кашина</t>
  </si>
  <si>
    <t>София</t>
  </si>
  <si>
    <t>Вячеславовна</t>
  </si>
  <si>
    <t>ЧОУ ППГ</t>
  </si>
  <si>
    <t>О0802</t>
  </si>
  <si>
    <t>Киселёв</t>
  </si>
  <si>
    <t>Михаил</t>
  </si>
  <si>
    <t>Алексеевич</t>
  </si>
  <si>
    <t>Алексей</t>
  </si>
  <si>
    <t>Олегович</t>
  </si>
  <si>
    <t>О0805</t>
  </si>
  <si>
    <t>О0806</t>
  </si>
  <si>
    <t>Миронов</t>
  </si>
  <si>
    <t>Андреевич</t>
  </si>
  <si>
    <t>Римм</t>
  </si>
  <si>
    <t>Александровна</t>
  </si>
  <si>
    <t>Василиса</t>
  </si>
  <si>
    <t>Алексеевна</t>
  </si>
  <si>
    <t>Макиенко</t>
  </si>
  <si>
    <t>Константин</t>
  </si>
  <si>
    <t>Сергеевич</t>
  </si>
  <si>
    <t>Матяш</t>
  </si>
  <si>
    <t>Екатерина</t>
  </si>
  <si>
    <t>Сергеевна</t>
  </si>
  <si>
    <t>Танчинец</t>
  </si>
  <si>
    <t>Серафим</t>
  </si>
  <si>
    <t>Юрьевич</t>
  </si>
  <si>
    <t>Дмитриева</t>
  </si>
  <si>
    <t>Мария</t>
  </si>
  <si>
    <t>Анастасия</t>
  </si>
  <si>
    <t>Михайловна</t>
  </si>
  <si>
    <t>Надежда</t>
  </si>
  <si>
    <t>Анна</t>
  </si>
  <si>
    <t>Николаевна</t>
  </si>
  <si>
    <t>Сергей</t>
  </si>
  <si>
    <t>Николаевич</t>
  </si>
  <si>
    <t>Корчагина</t>
  </si>
  <si>
    <t>Олеговна</t>
  </si>
  <si>
    <t>Михайлович</t>
  </si>
  <si>
    <t>09062005</t>
  </si>
  <si>
    <t>06112005</t>
  </si>
  <si>
    <t>М</t>
  </si>
  <si>
    <t>18062004</t>
  </si>
  <si>
    <t>21012005</t>
  </si>
  <si>
    <t>03012004</t>
  </si>
  <si>
    <t>30052004</t>
  </si>
  <si>
    <t>22062003</t>
  </si>
  <si>
    <t>06112002</t>
  </si>
  <si>
    <t>Карина</t>
  </si>
  <si>
    <t>ЧКГ САП</t>
  </si>
  <si>
    <t>Глазунова</t>
  </si>
  <si>
    <t>01102003</t>
  </si>
  <si>
    <t>Иван</t>
  </si>
  <si>
    <t>Дмитриевич</t>
  </si>
  <si>
    <t>08092004</t>
  </si>
  <si>
    <t>Наталья</t>
  </si>
  <si>
    <t>Владимировна</t>
  </si>
  <si>
    <t>Греков</t>
  </si>
  <si>
    <t>Тимофей</t>
  </si>
  <si>
    <t>05082000</t>
  </si>
  <si>
    <t>Александр</t>
  </si>
  <si>
    <t>Александрович</t>
  </si>
  <si>
    <t>Авраменко</t>
  </si>
  <si>
    <t>30062002</t>
  </si>
  <si>
    <t>МОУ СШ № 2</t>
  </si>
  <si>
    <t>Андреевна</t>
  </si>
  <si>
    <t>Захарова</t>
  </si>
  <si>
    <t>Алина</t>
  </si>
  <si>
    <t>Павловна</t>
  </si>
  <si>
    <t>28012002</t>
  </si>
  <si>
    <t>Захаренко</t>
  </si>
  <si>
    <t>Максим</t>
  </si>
  <si>
    <t>Максимович</t>
  </si>
  <si>
    <t>12032003</t>
  </si>
  <si>
    <t>Татьяна</t>
  </si>
  <si>
    <t>30102002</t>
  </si>
  <si>
    <t>Мозокина</t>
  </si>
  <si>
    <t>Софья</t>
  </si>
  <si>
    <t>12072002</t>
  </si>
  <si>
    <t>Мусина</t>
  </si>
  <si>
    <t>27062002</t>
  </si>
  <si>
    <t>Новоселова</t>
  </si>
  <si>
    <t>Денисовна</t>
  </si>
  <si>
    <t>Дарья</t>
  </si>
  <si>
    <t>15082003</t>
  </si>
  <si>
    <t>Никита</t>
  </si>
  <si>
    <t>Дмитриевна</t>
  </si>
  <si>
    <t>Рябов</t>
  </si>
  <si>
    <t>16042002</t>
  </si>
  <si>
    <t>Кирилл</t>
  </si>
  <si>
    <t>Шомина</t>
  </si>
  <si>
    <t>Геннадьевна</t>
  </si>
  <si>
    <t>10072002</t>
  </si>
  <si>
    <t>Якутилов</t>
  </si>
  <si>
    <t>Давидович</t>
  </si>
  <si>
    <t>26122002</t>
  </si>
  <si>
    <t>Бакуменко</t>
  </si>
  <si>
    <t>Игоревна</t>
  </si>
  <si>
    <t>16112003</t>
  </si>
  <si>
    <t>Бабошкин</t>
  </si>
  <si>
    <t>Юрьевна</t>
  </si>
  <si>
    <t>Гурова</t>
  </si>
  <si>
    <t>Александра</t>
  </si>
  <si>
    <t>30062003</t>
  </si>
  <si>
    <t>Зинченко</t>
  </si>
  <si>
    <t>Артем</t>
  </si>
  <si>
    <t>05122003</t>
  </si>
  <si>
    <t>Нариманов</t>
  </si>
  <si>
    <t>Артур</t>
  </si>
  <si>
    <t>Айратович</t>
  </si>
  <si>
    <t>18092003</t>
  </si>
  <si>
    <t>Тютляев</t>
  </si>
  <si>
    <t>Дмитрий</t>
  </si>
  <si>
    <t>19052003</t>
  </si>
  <si>
    <t>Валерия</t>
  </si>
  <si>
    <t>Евгеньевна</t>
  </si>
  <si>
    <t>Рузанова</t>
  </si>
  <si>
    <t>23122003</t>
  </si>
  <si>
    <t>Шадловский</t>
  </si>
  <si>
    <t>10092003</t>
  </si>
  <si>
    <t>Андрей</t>
  </si>
  <si>
    <t>Виктория</t>
  </si>
  <si>
    <t>Котова</t>
  </si>
  <si>
    <t>29092004</t>
  </si>
  <si>
    <t>Кочнева</t>
  </si>
  <si>
    <t>Смелкова</t>
  </si>
  <si>
    <t>22042004</t>
  </si>
  <si>
    <t>Шумов</t>
  </si>
  <si>
    <t>Павлович</t>
  </si>
  <si>
    <t>12122004</t>
  </si>
  <si>
    <t>Владимирович</t>
  </si>
  <si>
    <t>Богдан</t>
  </si>
  <si>
    <t>Константинович</t>
  </si>
  <si>
    <t>Дзись</t>
  </si>
  <si>
    <t>Любовь</t>
  </si>
  <si>
    <t>Максимовна</t>
  </si>
  <si>
    <t>17082005</t>
  </si>
  <si>
    <t>Диана</t>
  </si>
  <si>
    <t>Витальевна</t>
  </si>
  <si>
    <t>20012005</t>
  </si>
  <si>
    <t>Полина</t>
  </si>
  <si>
    <t>О0701</t>
  </si>
  <si>
    <t>Евлампиева</t>
  </si>
  <si>
    <t>25042006</t>
  </si>
  <si>
    <t>О0703</t>
  </si>
  <si>
    <t>Савельева</t>
  </si>
  <si>
    <t>03092006</t>
  </si>
  <si>
    <t>15062006</t>
  </si>
  <si>
    <t>О0707</t>
  </si>
  <si>
    <t>Нюнина</t>
  </si>
  <si>
    <t>19022006</t>
  </si>
  <si>
    <t>О0708</t>
  </si>
  <si>
    <t>Пономарева</t>
  </si>
  <si>
    <t>21062006</t>
  </si>
  <si>
    <t>О0709</t>
  </si>
  <si>
    <t>Потапов</t>
  </si>
  <si>
    <t>Анатольевич</t>
  </si>
  <si>
    <t>22102006</t>
  </si>
  <si>
    <t>О0710</t>
  </si>
  <si>
    <t>Романенко</t>
  </si>
  <si>
    <t>Варвара</t>
  </si>
  <si>
    <t>17122005</t>
  </si>
  <si>
    <t>О0711</t>
  </si>
  <si>
    <t>Фазилова</t>
  </si>
  <si>
    <t>Юлия</t>
  </si>
  <si>
    <t>Эминовна</t>
  </si>
  <si>
    <t>29042006</t>
  </si>
  <si>
    <t>О0712</t>
  </si>
  <si>
    <t>Фомин</t>
  </si>
  <si>
    <t>05092006</t>
  </si>
  <si>
    <t>О0713</t>
  </si>
  <si>
    <t>Шулаев</t>
  </si>
  <si>
    <t>21092006</t>
  </si>
  <si>
    <t>О0714</t>
  </si>
  <si>
    <t>МОУ ОШ № 3</t>
  </si>
  <si>
    <t>Симаков</t>
  </si>
  <si>
    <t>Корнилов</t>
  </si>
  <si>
    <t>Владимир</t>
  </si>
  <si>
    <t>Евгеньевич</t>
  </si>
  <si>
    <t>Даниил</t>
  </si>
  <si>
    <t>Валерьевна</t>
  </si>
  <si>
    <t>10082006</t>
  </si>
  <si>
    <t>28072006</t>
  </si>
  <si>
    <t>МОУ СШ № 6</t>
  </si>
  <si>
    <t>О0920</t>
  </si>
  <si>
    <t>О0919</t>
  </si>
  <si>
    <t>Арина</t>
  </si>
  <si>
    <t>О0918</t>
  </si>
  <si>
    <t>Коромыслова</t>
  </si>
  <si>
    <t>08022002</t>
  </si>
  <si>
    <t>Богданова</t>
  </si>
  <si>
    <t>Марина</t>
  </si>
  <si>
    <t>13112002</t>
  </si>
  <si>
    <t>Шурупова</t>
  </si>
  <si>
    <t>08092002</t>
  </si>
  <si>
    <t>Гусев</t>
  </si>
  <si>
    <t>10062002</t>
  </si>
  <si>
    <t>Сигренева</t>
  </si>
  <si>
    <t>Ксения</t>
  </si>
  <si>
    <t>Викторовна</t>
  </si>
  <si>
    <t>17122002</t>
  </si>
  <si>
    <t>Павел</t>
  </si>
  <si>
    <t>Воробьев</t>
  </si>
  <si>
    <t>29012002</t>
  </si>
  <si>
    <t>20062002</t>
  </si>
  <si>
    <t>Ангелина</t>
  </si>
  <si>
    <t>Панфилова</t>
  </si>
  <si>
    <t>05092005</t>
  </si>
  <si>
    <t>МОУ СШ № 9</t>
  </si>
  <si>
    <t>Илья</t>
  </si>
  <si>
    <t xml:space="preserve">Ксения </t>
  </si>
  <si>
    <t xml:space="preserve">Дарья </t>
  </si>
  <si>
    <t>Заседателев</t>
  </si>
  <si>
    <t>Яковлева</t>
  </si>
  <si>
    <t>Еремина</t>
  </si>
  <si>
    <t>О0704</t>
  </si>
  <si>
    <t>Бровко</t>
  </si>
  <si>
    <t>Кошелева</t>
  </si>
  <si>
    <t>21122002</t>
  </si>
  <si>
    <t>Карнаухова</t>
  </si>
  <si>
    <t>30112003</t>
  </si>
  <si>
    <t>Вагнер</t>
  </si>
  <si>
    <t>Роман</t>
  </si>
  <si>
    <t>11122003</t>
  </si>
  <si>
    <t>Субботина</t>
  </si>
  <si>
    <t>Ирина</t>
  </si>
  <si>
    <t>Анатольевна</t>
  </si>
  <si>
    <t>11042003</t>
  </si>
  <si>
    <t>Миловидов</t>
  </si>
  <si>
    <t xml:space="preserve">Михаил </t>
  </si>
  <si>
    <t>06022003</t>
  </si>
  <si>
    <t>Крицкая</t>
  </si>
  <si>
    <t>28082003</t>
  </si>
  <si>
    <t>Торосян</t>
  </si>
  <si>
    <t>Ашхеник</t>
  </si>
  <si>
    <t>Араратовна</t>
  </si>
  <si>
    <t>30052003</t>
  </si>
  <si>
    <t>Барсегян</t>
  </si>
  <si>
    <t xml:space="preserve">Анна </t>
  </si>
  <si>
    <t>Арменовна</t>
  </si>
  <si>
    <t>04122003</t>
  </si>
  <si>
    <t>29052002</t>
  </si>
  <si>
    <t>Станислава</t>
  </si>
  <si>
    <t>МОУ "Гимназия"</t>
  </si>
  <si>
    <t>Игоревич</t>
  </si>
  <si>
    <t>Котелева</t>
  </si>
  <si>
    <t>Вахромеева</t>
  </si>
  <si>
    <t xml:space="preserve">Федосеев </t>
  </si>
  <si>
    <t>Власова</t>
  </si>
  <si>
    <t>Уварова</t>
  </si>
  <si>
    <t>О0715</t>
  </si>
  <si>
    <t>Щербак</t>
  </si>
  <si>
    <t>Эрик</t>
  </si>
  <si>
    <t>О0721</t>
  </si>
  <si>
    <t>Шабанов</t>
  </si>
  <si>
    <t>Сахиб</t>
  </si>
  <si>
    <t>Дадакши оглы</t>
  </si>
  <si>
    <t>О0724</t>
  </si>
  <si>
    <t>Зубова</t>
  </si>
  <si>
    <t>Суконкина</t>
  </si>
  <si>
    <t>Камила</t>
  </si>
  <si>
    <t>Сонина</t>
  </si>
  <si>
    <t>Руслановна</t>
  </si>
  <si>
    <t>Волкова</t>
  </si>
  <si>
    <t>О0722</t>
  </si>
  <si>
    <t>Вадим</t>
  </si>
  <si>
    <t>Вячеславович</t>
  </si>
  <si>
    <t>О0725</t>
  </si>
  <si>
    <t>О0723</t>
  </si>
  <si>
    <t>Кондырева</t>
  </si>
  <si>
    <t>О0726</t>
  </si>
  <si>
    <t>Никитин</t>
  </si>
  <si>
    <t>О0716</t>
  </si>
  <si>
    <t>О0717</t>
  </si>
  <si>
    <t>Фомичева</t>
  </si>
  <si>
    <t>Соловьева</t>
  </si>
  <si>
    <t>Инна</t>
  </si>
  <si>
    <t>Вершинина</t>
  </si>
  <si>
    <t>Ивановна</t>
  </si>
  <si>
    <t>Дерябкина</t>
  </si>
  <si>
    <t>Ульяна</t>
  </si>
  <si>
    <t>Владислав</t>
  </si>
  <si>
    <t>Сиднева</t>
  </si>
  <si>
    <t>Вадимовна</t>
  </si>
  <si>
    <t>Мустафаева</t>
  </si>
  <si>
    <t>Эмилья</t>
  </si>
  <si>
    <t>Фаридовна</t>
  </si>
  <si>
    <t>Елизавета</t>
  </si>
  <si>
    <t>Березкин</t>
  </si>
  <si>
    <t>Сейранян</t>
  </si>
  <si>
    <t>Овсеповна</t>
  </si>
  <si>
    <t>Федосеева</t>
  </si>
  <si>
    <t>Ольга</t>
  </si>
  <si>
    <t>Чихачева</t>
  </si>
  <si>
    <t>Барановский</t>
  </si>
  <si>
    <t>Морозова</t>
  </si>
  <si>
    <t>Сударев</t>
  </si>
  <si>
    <t>Ширяева</t>
  </si>
  <si>
    <t>Владиславовна</t>
  </si>
  <si>
    <t>Антонова</t>
  </si>
  <si>
    <t>Завьялов</t>
  </si>
  <si>
    <t>Кочева</t>
  </si>
  <si>
    <t>Пак</t>
  </si>
  <si>
    <t>Антон</t>
  </si>
  <si>
    <t>Ржевский</t>
  </si>
  <si>
    <t>Рыгалина</t>
  </si>
  <si>
    <t>Елена</t>
  </si>
  <si>
    <t>Антонов</t>
  </si>
  <si>
    <t>Егор</t>
  </si>
  <si>
    <t>Головин</t>
  </si>
  <si>
    <t>Иванович</t>
  </si>
  <si>
    <t>Шестель</t>
  </si>
  <si>
    <t>Егоровна</t>
  </si>
  <si>
    <t>Родионов</t>
  </si>
  <si>
    <t>Плотникова</t>
  </si>
  <si>
    <t>Ветютнева</t>
  </si>
  <si>
    <t>26012006</t>
  </si>
  <si>
    <t>08022007</t>
  </si>
  <si>
    <t>14052006</t>
  </si>
  <si>
    <t>26072006</t>
  </si>
  <si>
    <t>05032006</t>
  </si>
  <si>
    <t>11022006</t>
  </si>
  <si>
    <t>23102006</t>
  </si>
  <si>
    <t>27042006</t>
  </si>
  <si>
    <t>01022006</t>
  </si>
  <si>
    <t>8</t>
  </si>
  <si>
    <t>04122005</t>
  </si>
  <si>
    <t>18042005</t>
  </si>
  <si>
    <t>04052005</t>
  </si>
  <si>
    <t>31072005</t>
  </si>
  <si>
    <t>9</t>
  </si>
  <si>
    <t>02092005</t>
  </si>
  <si>
    <t>22052004</t>
  </si>
  <si>
    <t>25022004</t>
  </si>
  <si>
    <t>10012004</t>
  </si>
  <si>
    <t>10</t>
  </si>
  <si>
    <t>28052003</t>
  </si>
  <si>
    <t>18112003</t>
  </si>
  <si>
    <t>20102003</t>
  </si>
  <si>
    <t>03092003</t>
  </si>
  <si>
    <t>07022003</t>
  </si>
  <si>
    <t>09012004</t>
  </si>
  <si>
    <t>11062003</t>
  </si>
  <si>
    <t>22082003</t>
  </si>
  <si>
    <t>16062003</t>
  </si>
  <si>
    <t>28062003</t>
  </si>
  <si>
    <t>06072004</t>
  </si>
  <si>
    <t>11</t>
  </si>
  <si>
    <t>31072002</t>
  </si>
  <si>
    <t>27032003</t>
  </si>
  <si>
    <t>03062002</t>
  </si>
  <si>
    <t>26012002</t>
  </si>
  <si>
    <t>27022003</t>
  </si>
  <si>
    <t>08072002</t>
  </si>
  <si>
    <t>16122002</t>
  </si>
  <si>
    <t>29112002</t>
  </si>
  <si>
    <t>01032002</t>
  </si>
  <si>
    <t>Вавейкова</t>
  </si>
  <si>
    <t>31032006</t>
  </si>
  <si>
    <t>МОУ СШ № 1</t>
  </si>
  <si>
    <t>Карелина</t>
  </si>
  <si>
    <t>28042006</t>
  </si>
  <si>
    <t>Осипова</t>
  </si>
  <si>
    <t>04062006</t>
  </si>
  <si>
    <t>Кормин</t>
  </si>
  <si>
    <t>05052006</t>
  </si>
  <si>
    <t>Надеждина</t>
  </si>
  <si>
    <t>12122003</t>
  </si>
  <si>
    <t>Климова</t>
  </si>
  <si>
    <t>Алла</t>
  </si>
  <si>
    <t>22022004</t>
  </si>
  <si>
    <t>Деканов</t>
  </si>
  <si>
    <t>26012005</t>
  </si>
  <si>
    <t>Болдырева</t>
  </si>
  <si>
    <t>Кочержук</t>
  </si>
  <si>
    <t>16092004</t>
  </si>
  <si>
    <t>Воронцова</t>
  </si>
  <si>
    <t>09122002</t>
  </si>
  <si>
    <t>03102003</t>
  </si>
  <si>
    <t>Лыкова</t>
  </si>
  <si>
    <t>Товкус</t>
  </si>
  <si>
    <t>Хачатрян</t>
  </si>
  <si>
    <t>Ваагновна</t>
  </si>
  <si>
    <t>24052004</t>
  </si>
  <si>
    <t>Савельев</t>
  </si>
  <si>
    <t>31052003</t>
  </si>
  <si>
    <t>17062003</t>
  </si>
  <si>
    <t>Аветисян</t>
  </si>
  <si>
    <t>Фуфаев</t>
  </si>
  <si>
    <t>24092003</t>
  </si>
  <si>
    <t>Мусаханова</t>
  </si>
  <si>
    <t>27102003</t>
  </si>
  <si>
    <t>Сергевнина</t>
  </si>
  <si>
    <t>Константиновна</t>
  </si>
  <si>
    <t>19012003</t>
  </si>
  <si>
    <t>Могильная</t>
  </si>
  <si>
    <t>23092003</t>
  </si>
  <si>
    <t>Герасимова</t>
  </si>
  <si>
    <t>Абрамова</t>
  </si>
  <si>
    <t>17112003</t>
  </si>
  <si>
    <t>МОУ СШ № 4</t>
  </si>
  <si>
    <t>Кручинин</t>
  </si>
  <si>
    <t>Васильевич</t>
  </si>
  <si>
    <t xml:space="preserve">Пеганов </t>
  </si>
  <si>
    <t>Игорь</t>
  </si>
  <si>
    <t>О0829</t>
  </si>
  <si>
    <t>Квасневская</t>
  </si>
  <si>
    <t>Чуксин</t>
  </si>
  <si>
    <t>Вяткин</t>
  </si>
  <si>
    <t>Карташов</t>
  </si>
  <si>
    <t>Евгений</t>
  </si>
  <si>
    <t>О0965</t>
  </si>
  <si>
    <t>О0967</t>
  </si>
  <si>
    <t>О1068</t>
  </si>
  <si>
    <t>О1069</t>
  </si>
  <si>
    <t>О1070</t>
  </si>
  <si>
    <t>Анодина</t>
  </si>
  <si>
    <t>О1071</t>
  </si>
  <si>
    <t xml:space="preserve">Воронина </t>
  </si>
  <si>
    <t>Котюнина</t>
  </si>
  <si>
    <t>Частова</t>
  </si>
  <si>
    <t>О1178</t>
  </si>
  <si>
    <t>О1179</t>
  </si>
  <si>
    <t>Соколова</t>
  </si>
  <si>
    <t>О1187</t>
  </si>
  <si>
    <t xml:space="preserve">М </t>
  </si>
  <si>
    <t>№6</t>
  </si>
  <si>
    <t>№7</t>
  </si>
  <si>
    <t>№8</t>
  </si>
  <si>
    <t>№9</t>
  </si>
  <si>
    <t>О0831</t>
  </si>
  <si>
    <t>МОУ Кубринская СШ</t>
  </si>
  <si>
    <t>Яровиков</t>
  </si>
  <si>
    <t>Крайнова</t>
  </si>
  <si>
    <t xml:space="preserve">Калачева </t>
  </si>
  <si>
    <t xml:space="preserve">Обадэ </t>
  </si>
  <si>
    <t>Серджиуновна</t>
  </si>
  <si>
    <t>Куринная</t>
  </si>
  <si>
    <t>Томеян</t>
  </si>
  <si>
    <t>Арцрун</t>
  </si>
  <si>
    <t>Варданович</t>
  </si>
  <si>
    <t>Гюлялиева</t>
  </si>
  <si>
    <t>Динара</t>
  </si>
  <si>
    <t>Гюльага-кызы</t>
  </si>
  <si>
    <t>МОУ Новская ОШ</t>
  </si>
  <si>
    <t>Наумова</t>
  </si>
  <si>
    <t>13.08.2006</t>
  </si>
  <si>
    <t xml:space="preserve">Морева </t>
  </si>
  <si>
    <t>МоУ Рязанцевская СШ</t>
  </si>
  <si>
    <t>03082003</t>
  </si>
  <si>
    <t>20.07.2006</t>
  </si>
  <si>
    <t>30.03.2003</t>
  </si>
  <si>
    <t>13.02.2003</t>
  </si>
  <si>
    <t>МОУ Глебовская ОШ</t>
  </si>
  <si>
    <t>Ивахненко</t>
  </si>
  <si>
    <t>05032005</t>
  </si>
  <si>
    <t>ЧОУ Сольба</t>
  </si>
  <si>
    <t>Зайцева</t>
  </si>
  <si>
    <t>Рыкова</t>
  </si>
  <si>
    <t>01042006</t>
  </si>
  <si>
    <t>МОУ Нагорьевская СШ</t>
  </si>
  <si>
    <t>Ополовин</t>
  </si>
  <si>
    <t>26052006</t>
  </si>
  <si>
    <t>Воробьёва</t>
  </si>
  <si>
    <t>05082003</t>
  </si>
  <si>
    <t>Щипцова</t>
  </si>
  <si>
    <t>07092002</t>
  </si>
  <si>
    <t>27012002</t>
  </si>
  <si>
    <t>МОУ Берендеевская СШ</t>
  </si>
  <si>
    <t>15042006</t>
  </si>
  <si>
    <t>Итоговая ведомость муниципального этапа всероссийской олимпиады школьников по обществознанию</t>
  </si>
  <si>
    <t>«26» ноября 2019 г.</t>
  </si>
  <si>
    <t>О0790</t>
  </si>
  <si>
    <t>О0789</t>
  </si>
  <si>
    <t>О0784</t>
  </si>
  <si>
    <t>О0788</t>
  </si>
  <si>
    <t>О0735</t>
  </si>
  <si>
    <t>О0734</t>
  </si>
  <si>
    <t>О0797</t>
  </si>
  <si>
    <t>О0791</t>
  </si>
  <si>
    <t>О0785</t>
  </si>
  <si>
    <t>О0792</t>
  </si>
  <si>
    <t>О0786</t>
  </si>
  <si>
    <t>О0836</t>
  </si>
  <si>
    <t>О0833</t>
  </si>
  <si>
    <t>О0853</t>
  </si>
  <si>
    <t>О0849</t>
  </si>
  <si>
    <t>О0848</t>
  </si>
  <si>
    <t>Сотонина</t>
  </si>
  <si>
    <t>О09148</t>
  </si>
  <si>
    <t>Виктор</t>
  </si>
  <si>
    <t>О09149</t>
  </si>
  <si>
    <t>О09150</t>
  </si>
  <si>
    <t>О09151</t>
  </si>
  <si>
    <t>О09152</t>
  </si>
  <si>
    <t>О09153</t>
  </si>
  <si>
    <t>О09154</t>
  </si>
  <si>
    <t>О0927</t>
  </si>
  <si>
    <t>О1028</t>
  </si>
  <si>
    <t>О0830</t>
  </si>
  <si>
    <t>Сиднев</t>
  </si>
  <si>
    <t>О1032</t>
  </si>
  <si>
    <t>О10133</t>
  </si>
  <si>
    <t>О09147</t>
  </si>
  <si>
    <t>О09146</t>
  </si>
  <si>
    <t>О09145</t>
  </si>
  <si>
    <t>О09144</t>
  </si>
  <si>
    <t>О09143</t>
  </si>
  <si>
    <t>О10142</t>
  </si>
  <si>
    <t>О11141</t>
  </si>
  <si>
    <t>О11140</t>
  </si>
  <si>
    <t>О07139</t>
  </si>
  <si>
    <t>О07138</t>
  </si>
  <si>
    <t>О07137</t>
  </si>
  <si>
    <t>О07136</t>
  </si>
  <si>
    <t>О11135</t>
  </si>
  <si>
    <t>О11134</t>
  </si>
  <si>
    <t>О1037</t>
  </si>
  <si>
    <t>О1138</t>
  </si>
  <si>
    <t>О1039</t>
  </si>
  <si>
    <t>О1040</t>
  </si>
  <si>
    <t>О1041</t>
  </si>
  <si>
    <t>О1042</t>
  </si>
  <si>
    <t>О1043</t>
  </si>
  <si>
    <t>О1144</t>
  </si>
  <si>
    <t>О1145</t>
  </si>
  <si>
    <t>О1146</t>
  </si>
  <si>
    <t>О1047</t>
  </si>
  <si>
    <t>О1050</t>
  </si>
  <si>
    <t>О1051</t>
  </si>
  <si>
    <t>О1052</t>
  </si>
  <si>
    <t>О1053</t>
  </si>
  <si>
    <t>О1054</t>
  </si>
  <si>
    <t>О1055</t>
  </si>
  <si>
    <t>О1056</t>
  </si>
  <si>
    <t>О1057</t>
  </si>
  <si>
    <t>О1158</t>
  </si>
  <si>
    <t>О1059</t>
  </si>
  <si>
    <t>О1160</t>
  </si>
  <si>
    <t>О1161</t>
  </si>
  <si>
    <t>О1062</t>
  </si>
  <si>
    <t>О1163</t>
  </si>
  <si>
    <t>О1064</t>
  </si>
  <si>
    <t>О1066</t>
  </si>
  <si>
    <t>О0981</t>
  </si>
  <si>
    <t>О09158</t>
  </si>
  <si>
    <t>О09157</t>
  </si>
  <si>
    <t>О0983</t>
  </si>
  <si>
    <t>О09155</t>
  </si>
  <si>
    <t>О0982</t>
  </si>
  <si>
    <t>О09156</t>
  </si>
  <si>
    <t>О10127</t>
  </si>
  <si>
    <t>О10126</t>
  </si>
  <si>
    <t>О10125</t>
  </si>
  <si>
    <t>О10129</t>
  </si>
  <si>
    <t>О10128</t>
  </si>
  <si>
    <t>О10124</t>
  </si>
  <si>
    <t>О10130</t>
  </si>
  <si>
    <t>О10122</t>
  </si>
  <si>
    <t>О10106</t>
  </si>
  <si>
    <t>О1096</t>
  </si>
  <si>
    <t>О1077</t>
  </si>
  <si>
    <t>О1080</t>
  </si>
  <si>
    <t>О10103</t>
  </si>
  <si>
    <t>О1094</t>
  </si>
  <si>
    <t>О1095</t>
  </si>
  <si>
    <t>О1098</t>
  </si>
  <si>
    <t>О10159</t>
  </si>
  <si>
    <t>О10108</t>
  </si>
  <si>
    <t>О1093</t>
  </si>
  <si>
    <t>О10107</t>
  </si>
  <si>
    <t>О10102</t>
  </si>
  <si>
    <t>О10117</t>
  </si>
  <si>
    <t>О11105</t>
  </si>
  <si>
    <t>О11104</t>
  </si>
  <si>
    <t>О11132</t>
  </si>
  <si>
    <t>О1173</t>
  </si>
  <si>
    <t>О11112</t>
  </si>
  <si>
    <t>О11113</t>
  </si>
  <si>
    <t>О1157</t>
  </si>
  <si>
    <t>О11131</t>
  </si>
  <si>
    <t>Иванов</t>
  </si>
  <si>
    <t>О11109</t>
  </si>
  <si>
    <t>О11111</t>
  </si>
  <si>
    <t>О1199</t>
  </si>
  <si>
    <t>О1174</t>
  </si>
  <si>
    <t>О11100</t>
  </si>
  <si>
    <t>О1176</t>
  </si>
  <si>
    <t>О11101</t>
  </si>
  <si>
    <t>Семёнов</t>
  </si>
  <si>
    <t>О1172</t>
  </si>
  <si>
    <t>О11115</t>
  </si>
  <si>
    <t>О11123</t>
  </si>
  <si>
    <t>О11110</t>
  </si>
  <si>
    <t>О11114</t>
  </si>
  <si>
    <t>О11118</t>
  </si>
  <si>
    <t>О11120</t>
  </si>
  <si>
    <t>О11119</t>
  </si>
  <si>
    <t>О09121</t>
  </si>
  <si>
    <t>Александович</t>
  </si>
  <si>
    <t>О09116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</si>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</sst>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ADA"/>
        <bgColor rgb="FFE6E0EC"/>
      </patternFill>
    </fill>
    <fill>
      <patternFill patternType="solid">
        <fgColor theme="9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5" fillId="0" borderId="0"/>
    <xf numFmtId="9" fontId="13" fillId="0" borderId="0" applyFont="0" applyFill="0" applyBorder="0" applyAlignment="0" applyProtection="0"/>
    <xf numFmtId="0" fontId="14" fillId="0" borderId="0"/>
    <xf numFmtId="9" fontId="1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8" fillId="7" borderId="1" xfId="14" applyFont="1" applyFill="1" applyBorder="1"/>
    <xf numFmtId="0" fontId="8" fillId="7" borderId="1" xfId="8" applyFont="1" applyFill="1" applyBorder="1" applyAlignment="1"/>
    <xf numFmtId="0" fontId="8" fillId="7" borderId="1" xfId="14" applyFont="1" applyFill="1" applyBorder="1" applyAlignment="1"/>
    <xf numFmtId="49" fontId="8" fillId="7" borderId="1" xfId="14" applyNumberFormat="1" applyFont="1" applyFill="1" applyBorder="1" applyAlignment="1">
      <alignment horizontal="center"/>
    </xf>
    <xf numFmtId="49" fontId="8" fillId="7" borderId="1" xfId="8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1" applyNumberFormat="1" applyFont="1" applyFill="1" applyBorder="1" applyAlignment="1">
      <alignment horizontal="center"/>
    </xf>
    <xf numFmtId="0" fontId="8" fillId="7" borderId="1" xfId="14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8" fillId="4" borderId="1" xfId="2" applyFont="1" applyFill="1" applyBorder="1" applyAlignment="1"/>
    <xf numFmtId="0" fontId="8" fillId="2" borderId="1" xfId="2" applyFont="1" applyFill="1" applyBorder="1" applyAlignment="1"/>
    <xf numFmtId="0" fontId="8" fillId="3" borderId="1" xfId="2" applyFont="1" applyFill="1" applyBorder="1" applyAlignment="1"/>
    <xf numFmtId="0" fontId="8" fillId="4" borderId="1" xfId="0" applyFont="1" applyFill="1" applyBorder="1"/>
    <xf numFmtId="49" fontId="8" fillId="4" borderId="1" xfId="1" applyNumberFormat="1" applyFont="1" applyFill="1" applyBorder="1" applyAlignment="1">
      <alignment horizontal="right"/>
    </xf>
    <xf numFmtId="0" fontId="8" fillId="4" borderId="1" xfId="0" applyFont="1" applyFill="1" applyBorder="1" applyAlignment="1"/>
    <xf numFmtId="49" fontId="8" fillId="4" borderId="1" xfId="0" applyNumberFormat="1" applyFont="1" applyFill="1" applyBorder="1" applyAlignment="1"/>
    <xf numFmtId="164" fontId="8" fillId="4" borderId="1" xfId="1" applyNumberFormat="1" applyFont="1" applyFill="1" applyBorder="1" applyAlignment="1"/>
    <xf numFmtId="0" fontId="8" fillId="5" borderId="1" xfId="0" applyFont="1" applyFill="1" applyBorder="1" applyAlignment="1"/>
    <xf numFmtId="0" fontId="8" fillId="2" borderId="1" xfId="0" applyFont="1" applyFill="1" applyBorder="1" applyAlignment="1"/>
    <xf numFmtId="9" fontId="8" fillId="3" borderId="1" xfId="13" applyFont="1" applyFill="1" applyBorder="1" applyAlignment="1"/>
    <xf numFmtId="0" fontId="8" fillId="8" borderId="1" xfId="0" applyFont="1" applyFill="1" applyBorder="1" applyAlignment="1"/>
    <xf numFmtId="0" fontId="8" fillId="4" borderId="1" xfId="20" applyFont="1" applyFill="1" applyBorder="1" applyAlignment="1"/>
    <xf numFmtId="1" fontId="8" fillId="4" borderId="1" xfId="0" applyNumberFormat="1" applyFont="1" applyFill="1" applyBorder="1" applyAlignment="1">
      <alignment horizontal="center"/>
    </xf>
    <xf numFmtId="1" fontId="8" fillId="3" borderId="1" xfId="1" applyNumberFormat="1" applyFont="1" applyFill="1" applyBorder="1" applyAlignment="1"/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8" fillId="3" borderId="6" xfId="1" applyNumberFormat="1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6" borderId="2" xfId="0" applyFont="1" applyFill="1" applyBorder="1" applyAlignment="1">
      <alignment horizontal="center" vertical="top" wrapText="1"/>
    </xf>
    <xf numFmtId="1" fontId="8" fillId="6" borderId="2" xfId="0" applyNumberFormat="1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top" wrapText="1"/>
    </xf>
    <xf numFmtId="49" fontId="8" fillId="6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distributed"/>
    </xf>
    <xf numFmtId="0" fontId="8" fillId="6" borderId="5" xfId="0" applyFont="1" applyFill="1" applyBorder="1" applyAlignment="1">
      <alignment horizontal="center" vertical="top" wrapText="1"/>
    </xf>
    <xf numFmtId="1" fontId="8" fillId="6" borderId="5" xfId="0" applyNumberFormat="1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49" fontId="8" fillId="6" borderId="5" xfId="0" applyNumberFormat="1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1" fontId="8" fillId="6" borderId="6" xfId="0" applyNumberFormat="1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49" fontId="8" fillId="6" borderId="6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/>
    <xf numFmtId="0" fontId="8" fillId="0" borderId="0" xfId="0" applyFont="1" applyAlignment="1"/>
    <xf numFmtId="0" fontId="8" fillId="3" borderId="0" xfId="0" applyFont="1" applyFill="1" applyAlignment="1"/>
    <xf numFmtId="0" fontId="8" fillId="4" borderId="0" xfId="0" applyFont="1" applyFill="1" applyAlignment="1"/>
    <xf numFmtId="0" fontId="8" fillId="4" borderId="0" xfId="0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0" fontId="8" fillId="2" borderId="0" xfId="0" applyFont="1" applyFill="1" applyAlignment="1"/>
    <xf numFmtId="0" fontId="8" fillId="5" borderId="0" xfId="0" applyFont="1" applyFill="1" applyAlignment="1"/>
    <xf numFmtId="49" fontId="8" fillId="3" borderId="0" xfId="0" applyNumberFormat="1" applyFont="1" applyFill="1" applyAlignment="1"/>
    <xf numFmtId="0" fontId="8" fillId="3" borderId="1" xfId="0" applyNumberFormat="1" applyFont="1" applyFill="1" applyBorder="1" applyAlignment="1"/>
    <xf numFmtId="0" fontId="15" fillId="0" borderId="7" xfId="0" applyFont="1" applyFill="1" applyBorder="1" applyAlignment="1"/>
    <xf numFmtId="0" fontId="8" fillId="0" borderId="7" xfId="0" applyFont="1" applyFill="1" applyBorder="1" applyAlignment="1"/>
  </cellXfs>
  <cellStyles count="35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20"/>
    <cellStyle name="Обычный 3 2 3" xfId="26"/>
    <cellStyle name="Обычный 3 2 4" xfId="33"/>
    <cellStyle name="Обычный 3 3" xfId="17"/>
    <cellStyle name="Обычный 3 4" xfId="23"/>
    <cellStyle name="Обычный 3 5" xfId="28"/>
    <cellStyle name="Обычный 3 6" xfId="30"/>
    <cellStyle name="Обычный 4" xfId="1"/>
    <cellStyle name="Обычный 5" xfId="3"/>
    <cellStyle name="Обычный 5 2" xfId="10"/>
    <cellStyle name="Обычный 5 2 2" xfId="19"/>
    <cellStyle name="Обычный 5 2 3" xfId="25"/>
    <cellStyle name="Обычный 5 2 4" xfId="32"/>
    <cellStyle name="Обычный 5 3" xfId="16"/>
    <cellStyle name="Обычный 5 4" xfId="22"/>
    <cellStyle name="Обычный 5 5" xfId="29"/>
    <cellStyle name="Обычный 6" xfId="9"/>
    <cellStyle name="Обычный 6 2" xfId="12"/>
    <cellStyle name="Обычный 6 2 2" xfId="21"/>
    <cellStyle name="Обычный 6 2 3" xfId="27"/>
    <cellStyle name="Обычный 6 2 4" xfId="34"/>
    <cellStyle name="Обычный 6 3" xfId="18"/>
    <cellStyle name="Обычный 6 4" xfId="24"/>
    <cellStyle name="Обычный 6 5" xfId="31"/>
    <cellStyle name="Обычный 7" xfId="14"/>
    <cellStyle name="Процентный" xfId="13" builtinId="5"/>
    <cellStyle name="Процентный 2" xfId="1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6"/>
  <sheetViews>
    <sheetView zoomScale="70" zoomScaleNormal="70" workbookViewId="0">
      <selection activeCell="O17" sqref="O17"/>
    </sheetView>
  </sheetViews>
  <sheetFormatPr defaultRowHeight="18.75" x14ac:dyDescent="0.3"/>
  <cols>
    <col min="1" max="1" width="7.42578125" style="49" customWidth="1"/>
    <col min="2" max="2" width="6.85546875" style="50" customWidth="1"/>
    <col min="3" max="3" width="20.28515625" style="50" hidden="1" customWidth="1"/>
    <col min="4" max="4" width="18" style="50" hidden="1" customWidth="1"/>
    <col min="5" max="5" width="22.140625" style="50" hidden="1" customWidth="1"/>
    <col min="6" max="8" width="4.140625" style="50" hidden="1" customWidth="1"/>
    <col min="9" max="9" width="14.140625" style="51" hidden="1" customWidth="1"/>
    <col min="10" max="10" width="24.5703125" style="50" customWidth="1"/>
    <col min="11" max="11" width="8.140625" style="52" customWidth="1"/>
    <col min="12" max="12" width="11.28515625" style="50" hidden="1" customWidth="1"/>
    <col min="13" max="13" width="22.28515625" style="49" customWidth="1"/>
    <col min="14" max="14" width="6.140625" style="53" customWidth="1"/>
    <col min="15" max="23" width="6" style="53" customWidth="1"/>
    <col min="24" max="24" width="10.140625" style="55" customWidth="1"/>
    <col min="25" max="25" width="10" style="54" customWidth="1"/>
    <col min="26" max="26" width="10" style="49" customWidth="1"/>
    <col min="27" max="27" width="12.5703125" style="55" customWidth="1"/>
    <col min="28" max="16384" width="9.140625" style="48"/>
  </cols>
  <sheetData>
    <row r="1" spans="1:27" s="29" customFormat="1" x14ac:dyDescent="0.3">
      <c r="A1" s="29" t="s">
        <v>492</v>
      </c>
      <c r="I1" s="30"/>
      <c r="K1" s="31"/>
      <c r="X1" s="32"/>
      <c r="AA1" s="32"/>
    </row>
    <row r="2" spans="1:27" s="29" customFormat="1" x14ac:dyDescent="0.3">
      <c r="A2" s="57" t="s">
        <v>493</v>
      </c>
      <c r="B2" s="58"/>
      <c r="C2" s="58"/>
      <c r="D2" s="58"/>
      <c r="I2" s="30"/>
      <c r="K2" s="31"/>
      <c r="X2" s="32"/>
      <c r="AA2" s="32"/>
    </row>
    <row r="3" spans="1:27" s="38" customFormat="1" ht="22.5" customHeight="1" x14ac:dyDescent="0.25">
      <c r="A3" s="33" t="s">
        <v>0</v>
      </c>
      <c r="B3" s="33" t="s">
        <v>10</v>
      </c>
      <c r="C3" s="33" t="s">
        <v>1</v>
      </c>
      <c r="D3" s="33" t="s">
        <v>2</v>
      </c>
      <c r="E3" s="33" t="s">
        <v>3</v>
      </c>
      <c r="F3" s="33"/>
      <c r="G3" s="33"/>
      <c r="H3" s="33"/>
      <c r="I3" s="33" t="s">
        <v>9</v>
      </c>
      <c r="J3" s="33" t="s">
        <v>4</v>
      </c>
      <c r="K3" s="34" t="s">
        <v>5</v>
      </c>
      <c r="L3" s="33" t="s">
        <v>6</v>
      </c>
      <c r="M3" s="33" t="s">
        <v>11</v>
      </c>
      <c r="N3" s="35" t="s">
        <v>19</v>
      </c>
      <c r="O3" s="36"/>
      <c r="P3" s="36"/>
      <c r="Q3" s="36"/>
      <c r="R3" s="36"/>
      <c r="S3" s="36"/>
      <c r="T3" s="36"/>
      <c r="U3" s="36"/>
      <c r="V3" s="36"/>
      <c r="W3" s="36"/>
      <c r="X3" s="37" t="s">
        <v>8</v>
      </c>
      <c r="Y3" s="33" t="s">
        <v>7</v>
      </c>
      <c r="Z3" s="33" t="s">
        <v>20</v>
      </c>
      <c r="AA3" s="37" t="s">
        <v>13</v>
      </c>
    </row>
    <row r="4" spans="1:27" s="38" customFormat="1" ht="16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40"/>
      <c r="L4" s="39"/>
      <c r="M4" s="39"/>
      <c r="N4" s="33" t="s">
        <v>14</v>
      </c>
      <c r="O4" s="33" t="s">
        <v>15</v>
      </c>
      <c r="P4" s="41"/>
      <c r="Q4" s="41"/>
      <c r="R4" s="41"/>
      <c r="S4" s="41"/>
      <c r="T4" s="41"/>
      <c r="U4" s="33" t="s">
        <v>449</v>
      </c>
      <c r="V4" s="33" t="s">
        <v>450</v>
      </c>
      <c r="W4" s="33" t="s">
        <v>451</v>
      </c>
      <c r="X4" s="42"/>
      <c r="Y4" s="39"/>
      <c r="Z4" s="39"/>
      <c r="AA4" s="42"/>
    </row>
    <row r="5" spans="1:27" s="38" customForma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5" t="s">
        <v>16</v>
      </c>
      <c r="Q5" s="45" t="s">
        <v>17</v>
      </c>
      <c r="R5" s="45" t="s">
        <v>18</v>
      </c>
      <c r="S5" s="45" t="s">
        <v>448</v>
      </c>
      <c r="T5" s="45" t="s">
        <v>448</v>
      </c>
      <c r="U5" s="43"/>
      <c r="V5" s="43"/>
      <c r="W5" s="43"/>
      <c r="X5" s="46"/>
      <c r="Y5" s="43"/>
      <c r="Z5" s="43"/>
      <c r="AA5" s="46"/>
    </row>
    <row r="6" spans="1:27" x14ac:dyDescent="0.3">
      <c r="A6" s="47">
        <v>1</v>
      </c>
      <c r="B6" s="16" t="s">
        <v>12</v>
      </c>
      <c r="C6" s="16" t="s">
        <v>270</v>
      </c>
      <c r="D6" s="16" t="s">
        <v>96</v>
      </c>
      <c r="E6" s="16" t="s">
        <v>122</v>
      </c>
      <c r="F6" s="18" t="str">
        <f>LEFT(C6,1)</f>
        <v>В</v>
      </c>
      <c r="G6" s="18" t="str">
        <f>LEFT(D6,1)</f>
        <v>Т</v>
      </c>
      <c r="H6" s="18" t="str">
        <f>LEFT(E6,1)</f>
        <v>Ю</v>
      </c>
      <c r="I6" s="6" t="s">
        <v>338</v>
      </c>
      <c r="J6" s="16" t="s">
        <v>265</v>
      </c>
      <c r="K6" s="9">
        <v>7</v>
      </c>
      <c r="L6" s="16" t="s">
        <v>496</v>
      </c>
      <c r="M6" s="13" t="str">
        <f>CONCATENATE(B6,"-",F6,G6,H6,"-",I6)</f>
        <v>Ж-ВТЮ-26012006</v>
      </c>
      <c r="N6" s="20">
        <v>6</v>
      </c>
      <c r="O6" s="20">
        <v>1</v>
      </c>
      <c r="P6" s="20">
        <v>3</v>
      </c>
      <c r="Q6" s="20">
        <v>3</v>
      </c>
      <c r="R6" s="20">
        <v>3</v>
      </c>
      <c r="S6" s="20">
        <v>2</v>
      </c>
      <c r="T6" s="20">
        <v>1</v>
      </c>
      <c r="U6" s="20">
        <v>3</v>
      </c>
      <c r="V6" s="20">
        <v>7</v>
      </c>
      <c r="W6" s="20">
        <v>0</v>
      </c>
      <c r="X6" s="25">
        <f>SUM(N6:W6)</f>
        <v>29</v>
      </c>
      <c r="Y6" s="19">
        <v>56</v>
      </c>
      <c r="Z6" s="21">
        <f>X6/Y6</f>
        <v>0.5178571428571429</v>
      </c>
      <c r="AA6" s="56" t="str">
        <f>IF(X6&gt;75%*Y6,"Победитель",IF(X6&gt;50%*Y6,"Призёр","Участник"))</f>
        <v>Призёр</v>
      </c>
    </row>
    <row r="7" spans="1:27" x14ac:dyDescent="0.3">
      <c r="A7" s="47">
        <v>2</v>
      </c>
      <c r="B7" s="16" t="s">
        <v>63</v>
      </c>
      <c r="C7" s="16" t="s">
        <v>177</v>
      </c>
      <c r="D7" s="16" t="s">
        <v>107</v>
      </c>
      <c r="E7" s="16" t="s">
        <v>178</v>
      </c>
      <c r="F7" s="18" t="str">
        <f>LEFT(C7,1)</f>
        <v>П</v>
      </c>
      <c r="G7" s="18" t="str">
        <f>LEFT(D7,1)</f>
        <v>Н</v>
      </c>
      <c r="H7" s="18" t="str">
        <f>LEFT(E7,1)</f>
        <v>А</v>
      </c>
      <c r="I7" s="9" t="s">
        <v>179</v>
      </c>
      <c r="J7" s="16" t="s">
        <v>86</v>
      </c>
      <c r="K7" s="24">
        <v>7</v>
      </c>
      <c r="L7" s="16" t="s">
        <v>173</v>
      </c>
      <c r="M7" s="13" t="str">
        <f>CONCATENATE(B7,"-",F7,G7,H7,"-",I7)</f>
        <v>М-ПНА-22102006</v>
      </c>
      <c r="N7" s="20">
        <v>8</v>
      </c>
      <c r="O7" s="20">
        <v>0</v>
      </c>
      <c r="P7" s="20">
        <v>3</v>
      </c>
      <c r="Q7" s="20">
        <v>0</v>
      </c>
      <c r="R7" s="20">
        <v>1</v>
      </c>
      <c r="S7" s="20">
        <v>0</v>
      </c>
      <c r="T7" s="20">
        <v>4</v>
      </c>
      <c r="U7" s="20">
        <v>1</v>
      </c>
      <c r="V7" s="20">
        <v>1</v>
      </c>
      <c r="W7" s="20">
        <v>11</v>
      </c>
      <c r="X7" s="25">
        <f>SUM(N7:W7)</f>
        <v>29</v>
      </c>
      <c r="Y7" s="19">
        <v>56</v>
      </c>
      <c r="Z7" s="21">
        <f>X7/Y7</f>
        <v>0.5178571428571429</v>
      </c>
      <c r="AA7" s="56" t="str">
        <f>IF(X7&gt;75%*Y7,"Победитель",IF(X7&gt;50%*Y7,"Призёр","Участник"))</f>
        <v>Призёр</v>
      </c>
    </row>
    <row r="8" spans="1:27" x14ac:dyDescent="0.3">
      <c r="A8" s="47">
        <v>3</v>
      </c>
      <c r="B8" s="16" t="s">
        <v>12</v>
      </c>
      <c r="C8" s="16" t="s">
        <v>236</v>
      </c>
      <c r="D8" s="16" t="s">
        <v>186</v>
      </c>
      <c r="E8" s="16" t="s">
        <v>122</v>
      </c>
      <c r="F8" s="18" t="str">
        <f>LEFT(C8,1)</f>
        <v>Е</v>
      </c>
      <c r="G8" s="18" t="str">
        <f>LEFT(D8,1)</f>
        <v>Ю</v>
      </c>
      <c r="H8" s="18" t="str">
        <f>LEFT(E8,1)</f>
        <v>Ю</v>
      </c>
      <c r="I8" s="9" t="s">
        <v>385</v>
      </c>
      <c r="J8" s="16" t="s">
        <v>381</v>
      </c>
      <c r="K8" s="24">
        <v>7</v>
      </c>
      <c r="L8" s="16" t="s">
        <v>292</v>
      </c>
      <c r="M8" s="13" t="str">
        <f>CONCATENATE(B8,"-",F8,G8,H8,"-",I8)</f>
        <v>Ж-ЕЮЮ-04062006</v>
      </c>
      <c r="N8" s="20">
        <v>7</v>
      </c>
      <c r="O8" s="20">
        <v>1</v>
      </c>
      <c r="P8" s="20">
        <v>3</v>
      </c>
      <c r="Q8" s="20">
        <v>2</v>
      </c>
      <c r="R8" s="20">
        <v>2</v>
      </c>
      <c r="S8" s="20">
        <v>1</v>
      </c>
      <c r="T8" s="20">
        <v>2</v>
      </c>
      <c r="U8" s="20">
        <v>3</v>
      </c>
      <c r="V8" s="20">
        <v>7</v>
      </c>
      <c r="W8" s="20">
        <v>0</v>
      </c>
      <c r="X8" s="25">
        <f>SUM(N8:W8)</f>
        <v>28</v>
      </c>
      <c r="Y8" s="19">
        <v>56</v>
      </c>
      <c r="Z8" s="21">
        <f>X8/Y8</f>
        <v>0.5</v>
      </c>
      <c r="AA8" s="56" t="s">
        <v>623</v>
      </c>
    </row>
    <row r="9" spans="1:27" x14ac:dyDescent="0.3">
      <c r="A9" s="47">
        <v>4</v>
      </c>
      <c r="B9" s="16" t="s">
        <v>12</v>
      </c>
      <c r="C9" s="16" t="s">
        <v>181</v>
      </c>
      <c r="D9" s="16" t="s">
        <v>182</v>
      </c>
      <c r="E9" s="16" t="s">
        <v>37</v>
      </c>
      <c r="F9" s="18" t="str">
        <f>LEFT(C9,1)</f>
        <v>Р</v>
      </c>
      <c r="G9" s="18" t="str">
        <f>LEFT(D9,1)</f>
        <v>В</v>
      </c>
      <c r="H9" s="18" t="str">
        <f>LEFT(E9,1)</f>
        <v>А</v>
      </c>
      <c r="I9" s="9" t="s">
        <v>183</v>
      </c>
      <c r="J9" s="16" t="s">
        <v>86</v>
      </c>
      <c r="K9" s="24">
        <v>7</v>
      </c>
      <c r="L9" s="16" t="s">
        <v>534</v>
      </c>
      <c r="M9" s="13" t="str">
        <f>CONCATENATE(B9,"-",F9,G9,H9,"-",I9)</f>
        <v>Ж-РВА-17122005</v>
      </c>
      <c r="N9" s="20">
        <v>8</v>
      </c>
      <c r="O9" s="20">
        <v>1</v>
      </c>
      <c r="P9" s="20">
        <v>1</v>
      </c>
      <c r="Q9" s="20">
        <v>1</v>
      </c>
      <c r="R9" s="20">
        <v>4</v>
      </c>
      <c r="S9" s="20">
        <v>2</v>
      </c>
      <c r="T9" s="20">
        <v>1</v>
      </c>
      <c r="U9" s="20">
        <v>0</v>
      </c>
      <c r="V9" s="20">
        <v>8</v>
      </c>
      <c r="W9" s="20">
        <v>0</v>
      </c>
      <c r="X9" s="25">
        <f>SUM(N9:W9)</f>
        <v>26</v>
      </c>
      <c r="Y9" s="19">
        <v>56</v>
      </c>
      <c r="Z9" s="21">
        <f>X9/Y9</f>
        <v>0.4642857142857143</v>
      </c>
      <c r="AA9" s="56" t="str">
        <f>IF(X9&gt;75%*Y9,"Победитель",IF(X9&gt;50%*Y9,"Призёр","Участник"))</f>
        <v>Участник</v>
      </c>
    </row>
    <row r="10" spans="1:27" x14ac:dyDescent="0.3">
      <c r="A10" s="47">
        <v>5</v>
      </c>
      <c r="B10" s="16" t="s">
        <v>12</v>
      </c>
      <c r="C10" s="16" t="s">
        <v>291</v>
      </c>
      <c r="D10" s="16" t="s">
        <v>182</v>
      </c>
      <c r="E10" s="16" t="s">
        <v>104</v>
      </c>
      <c r="F10" s="18" t="str">
        <f>LEFT(C10,1)</f>
        <v>К</v>
      </c>
      <c r="G10" s="18" t="str">
        <f>LEFT(D10,1)</f>
        <v>В</v>
      </c>
      <c r="H10" s="18" t="str">
        <f>LEFT(E10,1)</f>
        <v>Д</v>
      </c>
      <c r="I10" s="6">
        <v>17012006</v>
      </c>
      <c r="J10" s="16" t="s">
        <v>265</v>
      </c>
      <c r="K10" s="9">
        <v>7</v>
      </c>
      <c r="L10" s="16" t="s">
        <v>237</v>
      </c>
      <c r="M10" s="13" t="str">
        <f>CONCATENATE(B10,"-",F10,G10,H10,"-",I10)</f>
        <v>Ж-КВД-17012006</v>
      </c>
      <c r="N10" s="20">
        <v>8</v>
      </c>
      <c r="O10" s="20">
        <v>3</v>
      </c>
      <c r="P10" s="20">
        <v>1</v>
      </c>
      <c r="Q10" s="20">
        <v>1</v>
      </c>
      <c r="R10" s="20">
        <v>2</v>
      </c>
      <c r="S10" s="20">
        <v>0</v>
      </c>
      <c r="T10" s="20">
        <v>0</v>
      </c>
      <c r="U10" s="20">
        <v>2</v>
      </c>
      <c r="V10" s="20">
        <v>7</v>
      </c>
      <c r="W10" s="20">
        <v>0</v>
      </c>
      <c r="X10" s="25">
        <f>SUM(N10:W10)</f>
        <v>24</v>
      </c>
      <c r="Y10" s="19">
        <v>56</v>
      </c>
      <c r="Z10" s="21">
        <f>X10/Y10</f>
        <v>0.42857142857142855</v>
      </c>
      <c r="AA10" s="56" t="str">
        <f>IF(X10&gt;75%*Y10,"Победитель",IF(X10&gt;50%*Y10,"Призёр","Участник"))</f>
        <v>Участник</v>
      </c>
    </row>
    <row r="11" spans="1:27" x14ac:dyDescent="0.3">
      <c r="A11" s="47">
        <v>6</v>
      </c>
      <c r="B11" s="16" t="s">
        <v>12</v>
      </c>
      <c r="C11" s="16" t="s">
        <v>171</v>
      </c>
      <c r="D11" s="16" t="s">
        <v>143</v>
      </c>
      <c r="E11" s="16" t="s">
        <v>37</v>
      </c>
      <c r="F11" s="18" t="str">
        <f>LEFT(C11,1)</f>
        <v>Н</v>
      </c>
      <c r="G11" s="18" t="str">
        <f>LEFT(D11,1)</f>
        <v>В</v>
      </c>
      <c r="H11" s="18" t="str">
        <f>LEFT(E11,1)</f>
        <v>А</v>
      </c>
      <c r="I11" s="9" t="s">
        <v>172</v>
      </c>
      <c r="J11" s="16" t="s">
        <v>86</v>
      </c>
      <c r="K11" s="24">
        <v>7</v>
      </c>
      <c r="L11" s="16" t="s">
        <v>495</v>
      </c>
      <c r="M11" s="13" t="str">
        <f>CONCATENATE(B11,"-",F11,G11,H11,"-",I11)</f>
        <v>Ж-НВА-19022006</v>
      </c>
      <c r="N11" s="20">
        <v>5</v>
      </c>
      <c r="O11" s="20">
        <v>1</v>
      </c>
      <c r="P11" s="20">
        <v>1</v>
      </c>
      <c r="Q11" s="20">
        <v>2</v>
      </c>
      <c r="R11" s="20">
        <v>1</v>
      </c>
      <c r="S11" s="20">
        <v>4</v>
      </c>
      <c r="T11" s="20">
        <v>2</v>
      </c>
      <c r="U11" s="20">
        <v>0</v>
      </c>
      <c r="V11" s="20">
        <v>7</v>
      </c>
      <c r="W11" s="20">
        <v>0</v>
      </c>
      <c r="X11" s="25">
        <f>SUM(N11:W11)</f>
        <v>23</v>
      </c>
      <c r="Y11" s="19">
        <v>56</v>
      </c>
      <c r="Z11" s="21">
        <f>X11/Y11</f>
        <v>0.4107142857142857</v>
      </c>
      <c r="AA11" s="56" t="str">
        <f>IF(X11&gt;75%*Y11,"Победитель",IF(X11&gt;50%*Y11,"Призёр","Участник"))</f>
        <v>Участник</v>
      </c>
    </row>
    <row r="12" spans="1:27" x14ac:dyDescent="0.3">
      <c r="A12" s="47">
        <v>7</v>
      </c>
      <c r="B12" s="16" t="s">
        <v>63</v>
      </c>
      <c r="C12" s="16" t="s">
        <v>190</v>
      </c>
      <c r="D12" s="16" t="s">
        <v>93</v>
      </c>
      <c r="E12" s="16" t="s">
        <v>75</v>
      </c>
      <c r="F12" s="18" t="str">
        <f>LEFT(C12,1)</f>
        <v>Ф</v>
      </c>
      <c r="G12" s="18" t="str">
        <f>LEFT(D12,1)</f>
        <v>М</v>
      </c>
      <c r="H12" s="18" t="str">
        <f>LEFT(E12,1)</f>
        <v>Д</v>
      </c>
      <c r="I12" s="9" t="s">
        <v>191</v>
      </c>
      <c r="J12" s="16" t="s">
        <v>86</v>
      </c>
      <c r="K12" s="24">
        <v>7</v>
      </c>
      <c r="L12" s="16" t="s">
        <v>498</v>
      </c>
      <c r="M12" s="13" t="str">
        <f>CONCATENATE(B12,"-",F12,G12,H12,"-",I12)</f>
        <v>М-ФМД-05092006</v>
      </c>
      <c r="N12" s="20">
        <v>6</v>
      </c>
      <c r="O12" s="20">
        <v>1</v>
      </c>
      <c r="P12" s="20">
        <v>1</v>
      </c>
      <c r="Q12" s="20">
        <v>1</v>
      </c>
      <c r="R12" s="20">
        <v>3</v>
      </c>
      <c r="S12" s="20">
        <v>0</v>
      </c>
      <c r="T12" s="20">
        <v>2</v>
      </c>
      <c r="U12" s="20">
        <v>2</v>
      </c>
      <c r="V12" s="20">
        <v>2</v>
      </c>
      <c r="W12" s="20">
        <v>4</v>
      </c>
      <c r="X12" s="25">
        <f>SUM(N12:W12)</f>
        <v>22</v>
      </c>
      <c r="Y12" s="19">
        <v>56</v>
      </c>
      <c r="Z12" s="21">
        <f>X12/Y12</f>
        <v>0.39285714285714285</v>
      </c>
      <c r="AA12" s="56" t="str">
        <f>IF(X12&gt;75%*Y12,"Победитель",IF(X12&gt;50%*Y12,"Призёр","Участник"))</f>
        <v>Участник</v>
      </c>
    </row>
    <row r="13" spans="1:27" x14ac:dyDescent="0.3">
      <c r="A13" s="47">
        <v>8</v>
      </c>
      <c r="B13" s="16" t="s">
        <v>12</v>
      </c>
      <c r="C13" s="16" t="s">
        <v>480</v>
      </c>
      <c r="D13" s="16" t="s">
        <v>96</v>
      </c>
      <c r="E13" s="16" t="s">
        <v>52</v>
      </c>
      <c r="F13" s="18" t="str">
        <f>LEFT(C13,1)</f>
        <v>Р</v>
      </c>
      <c r="G13" s="18" t="str">
        <f>LEFT(D13,1)</f>
        <v>Т</v>
      </c>
      <c r="H13" s="18" t="str">
        <f>LEFT(E13,1)</f>
        <v>М</v>
      </c>
      <c r="I13" s="9" t="s">
        <v>481</v>
      </c>
      <c r="J13" s="16" t="s">
        <v>478</v>
      </c>
      <c r="K13" s="24">
        <v>7</v>
      </c>
      <c r="L13" s="16" t="s">
        <v>184</v>
      </c>
      <c r="M13" s="13" t="str">
        <f>CONCATENATE(B13,"-",F13,G13,H13,"-",I13)</f>
        <v>Ж-РТМ-01042006</v>
      </c>
      <c r="N13" s="20">
        <v>7</v>
      </c>
      <c r="O13" s="20">
        <v>0</v>
      </c>
      <c r="P13" s="20">
        <v>0</v>
      </c>
      <c r="Q13" s="20">
        <v>2</v>
      </c>
      <c r="R13" s="20">
        <v>1</v>
      </c>
      <c r="S13" s="20">
        <v>4</v>
      </c>
      <c r="T13" s="20">
        <v>4</v>
      </c>
      <c r="U13" s="20">
        <v>1</v>
      </c>
      <c r="V13" s="20">
        <v>3</v>
      </c>
      <c r="W13" s="20">
        <v>0</v>
      </c>
      <c r="X13" s="25">
        <f>SUM(N13:W13)</f>
        <v>22</v>
      </c>
      <c r="Y13" s="19">
        <v>56</v>
      </c>
      <c r="Z13" s="21">
        <f>X13/Y13</f>
        <v>0.39285714285714285</v>
      </c>
      <c r="AA13" s="56" t="str">
        <f>IF(X13&gt;75%*Y13,"Победитель",IF(X13&gt;50%*Y13,"Призёр","Участник"))</f>
        <v>Участник</v>
      </c>
    </row>
    <row r="14" spans="1:27" x14ac:dyDescent="0.3">
      <c r="A14" s="47">
        <v>9</v>
      </c>
      <c r="B14" s="16" t="s">
        <v>12</v>
      </c>
      <c r="C14" s="16" t="s">
        <v>280</v>
      </c>
      <c r="D14" s="16" t="s">
        <v>54</v>
      </c>
      <c r="E14" s="16" t="s">
        <v>137</v>
      </c>
      <c r="F14" s="18" t="str">
        <f>LEFT(C14,1)</f>
        <v>З</v>
      </c>
      <c r="G14" s="18" t="str">
        <f>LEFT(D14,1)</f>
        <v>А</v>
      </c>
      <c r="H14" s="18" t="str">
        <f>LEFT(E14,1)</f>
        <v>Е</v>
      </c>
      <c r="I14" s="6" t="s">
        <v>342</v>
      </c>
      <c r="J14" s="16" t="s">
        <v>265</v>
      </c>
      <c r="K14" s="9">
        <v>7</v>
      </c>
      <c r="L14" s="16" t="s">
        <v>189</v>
      </c>
      <c r="M14" s="13" t="str">
        <f>CONCATENATE(B14,"-",F14,G14,H14,"-",I14)</f>
        <v>Ж-ЗАЕ-05032006</v>
      </c>
      <c r="N14" s="20">
        <v>5</v>
      </c>
      <c r="O14" s="20">
        <v>3</v>
      </c>
      <c r="P14" s="20">
        <v>0</v>
      </c>
      <c r="Q14" s="20">
        <v>1</v>
      </c>
      <c r="R14" s="20">
        <v>0</v>
      </c>
      <c r="S14" s="20">
        <v>1</v>
      </c>
      <c r="T14" s="20">
        <v>1</v>
      </c>
      <c r="U14" s="20">
        <v>9</v>
      </c>
      <c r="V14" s="20">
        <v>1</v>
      </c>
      <c r="W14" s="20">
        <v>1</v>
      </c>
      <c r="X14" s="25">
        <v>22</v>
      </c>
      <c r="Y14" s="19">
        <v>56</v>
      </c>
      <c r="Z14" s="21">
        <f>X14/Y14</f>
        <v>0.39285714285714285</v>
      </c>
      <c r="AA14" s="56" t="str">
        <f>IF(X14&gt;75%*Y14,"Победитель",IF(X14&gt;50%*Y14,"Призёр","Участник"))</f>
        <v>Участник</v>
      </c>
    </row>
    <row r="15" spans="1:27" x14ac:dyDescent="0.3">
      <c r="A15" s="47">
        <v>10</v>
      </c>
      <c r="B15" s="16" t="s">
        <v>12</v>
      </c>
      <c r="C15" s="16" t="s">
        <v>167</v>
      </c>
      <c r="D15" s="16" t="s">
        <v>70</v>
      </c>
      <c r="E15" s="16" t="s">
        <v>52</v>
      </c>
      <c r="F15" s="18" t="str">
        <f>LEFT(C15,1)</f>
        <v>С</v>
      </c>
      <c r="G15" s="18" t="str">
        <f>LEFT(D15,1)</f>
        <v>К</v>
      </c>
      <c r="H15" s="18" t="str">
        <f>LEFT(E15,1)</f>
        <v>М</v>
      </c>
      <c r="I15" s="9" t="s">
        <v>168</v>
      </c>
      <c r="J15" s="16" t="s">
        <v>86</v>
      </c>
      <c r="K15" s="24">
        <v>7</v>
      </c>
      <c r="L15" s="16" t="s">
        <v>501</v>
      </c>
      <c r="M15" s="13" t="str">
        <f>CONCATENATE(B15,"-",F15,G15,H15,"-",I15)</f>
        <v>Ж-СКМ-03092006</v>
      </c>
      <c r="N15" s="20">
        <v>4</v>
      </c>
      <c r="O15" s="20">
        <v>2</v>
      </c>
      <c r="P15" s="20">
        <v>1</v>
      </c>
      <c r="Q15" s="20">
        <v>3</v>
      </c>
      <c r="R15" s="20">
        <v>0</v>
      </c>
      <c r="S15" s="20">
        <v>4</v>
      </c>
      <c r="T15" s="20">
        <v>1</v>
      </c>
      <c r="U15" s="20">
        <v>2</v>
      </c>
      <c r="V15" s="20">
        <v>0</v>
      </c>
      <c r="W15" s="20">
        <v>4</v>
      </c>
      <c r="X15" s="25">
        <f>SUM(N15:W15)</f>
        <v>21</v>
      </c>
      <c r="Y15" s="19">
        <v>56</v>
      </c>
      <c r="Z15" s="21">
        <f>X15/Y15</f>
        <v>0.375</v>
      </c>
      <c r="AA15" s="56" t="str">
        <f>IF(X15&gt;75%*Y15,"Победитель",IF(X15&gt;50%*Y15,"Призёр","Участник"))</f>
        <v>Участник</v>
      </c>
    </row>
    <row r="16" spans="1:27" x14ac:dyDescent="0.3">
      <c r="A16" s="47">
        <v>11</v>
      </c>
      <c r="B16" s="16" t="s">
        <v>12</v>
      </c>
      <c r="C16" s="16" t="s">
        <v>174</v>
      </c>
      <c r="D16" s="16" t="s">
        <v>54</v>
      </c>
      <c r="E16" s="16" t="s">
        <v>45</v>
      </c>
      <c r="F16" s="18" t="str">
        <f>LEFT(C16,1)</f>
        <v>П</v>
      </c>
      <c r="G16" s="18" t="str">
        <f>LEFT(D16,1)</f>
        <v>А</v>
      </c>
      <c r="H16" s="18" t="str">
        <f>LEFT(E16,1)</f>
        <v>С</v>
      </c>
      <c r="I16" s="9" t="s">
        <v>175</v>
      </c>
      <c r="J16" s="16" t="s">
        <v>86</v>
      </c>
      <c r="K16" s="24">
        <v>7</v>
      </c>
      <c r="L16" s="16" t="s">
        <v>533</v>
      </c>
      <c r="M16" s="13" t="str">
        <f>CONCATENATE(B16,"-",F16,G16,H16,"-",I16)</f>
        <v>Ж-ПАС-21062006</v>
      </c>
      <c r="N16" s="20">
        <v>8</v>
      </c>
      <c r="O16" s="20">
        <v>0</v>
      </c>
      <c r="P16" s="20">
        <v>1</v>
      </c>
      <c r="Q16" s="20">
        <v>0</v>
      </c>
      <c r="R16" s="20">
        <v>1</v>
      </c>
      <c r="S16" s="20">
        <v>0</v>
      </c>
      <c r="T16" s="20">
        <v>2</v>
      </c>
      <c r="U16" s="20">
        <v>0</v>
      </c>
      <c r="V16" s="20">
        <v>8</v>
      </c>
      <c r="W16" s="20">
        <v>0</v>
      </c>
      <c r="X16" s="25">
        <f>SUM(N16:W16)</f>
        <v>20</v>
      </c>
      <c r="Y16" s="19">
        <v>56</v>
      </c>
      <c r="Z16" s="21">
        <f>X16/Y16</f>
        <v>0.35714285714285715</v>
      </c>
      <c r="AA16" s="56" t="str">
        <f>IF(X16&gt;75%*Y16,"Победитель",IF(X16&gt;50%*Y16,"Призёр","Участник"))</f>
        <v>Участник</v>
      </c>
    </row>
    <row r="17" spans="1:27" x14ac:dyDescent="0.3">
      <c r="A17" s="47">
        <v>12</v>
      </c>
      <c r="B17" s="16" t="s">
        <v>12</v>
      </c>
      <c r="C17" s="16" t="s">
        <v>273</v>
      </c>
      <c r="D17" s="16" t="s">
        <v>21</v>
      </c>
      <c r="E17" s="16" t="s">
        <v>45</v>
      </c>
      <c r="F17" s="18" t="str">
        <f>LEFT(C17,1)</f>
        <v>Щ</v>
      </c>
      <c r="G17" s="18" t="str">
        <f>LEFT(D17,1)</f>
        <v>В</v>
      </c>
      <c r="H17" s="18" t="str">
        <f>LEFT(E17,1)</f>
        <v>С</v>
      </c>
      <c r="I17" s="6" t="s">
        <v>340</v>
      </c>
      <c r="J17" s="16" t="s">
        <v>265</v>
      </c>
      <c r="K17" s="9">
        <v>7</v>
      </c>
      <c r="L17" s="16" t="s">
        <v>503</v>
      </c>
      <c r="M17" s="13" t="str">
        <f>CONCATENATE(B17,"-",F17,G17,H17,"-",I17)</f>
        <v>Ж-ЩВС-14052006</v>
      </c>
      <c r="N17" s="20">
        <v>7</v>
      </c>
      <c r="O17" s="20">
        <v>1</v>
      </c>
      <c r="P17" s="20">
        <v>2</v>
      </c>
      <c r="Q17" s="20">
        <v>0</v>
      </c>
      <c r="R17" s="20">
        <v>0</v>
      </c>
      <c r="S17" s="20">
        <v>0</v>
      </c>
      <c r="T17" s="20">
        <v>10</v>
      </c>
      <c r="U17" s="20">
        <v>0</v>
      </c>
      <c r="V17" s="20">
        <v>0</v>
      </c>
      <c r="W17" s="20">
        <v>0</v>
      </c>
      <c r="X17" s="25">
        <f>SUM(N17:W17)</f>
        <v>20</v>
      </c>
      <c r="Y17" s="19">
        <v>56</v>
      </c>
      <c r="Z17" s="21">
        <f>X17/Y17</f>
        <v>0.35714285714285715</v>
      </c>
      <c r="AA17" s="56" t="str">
        <f>IF(X17&gt;75%*Y17,"Победитель",IF(X17&gt;50%*Y17,"Призёр","Участник"))</f>
        <v>Участник</v>
      </c>
    </row>
    <row r="18" spans="1:27" x14ac:dyDescent="0.3">
      <c r="A18" s="47">
        <v>13</v>
      </c>
      <c r="B18" s="16" t="s">
        <v>12</v>
      </c>
      <c r="C18" s="16" t="s">
        <v>185</v>
      </c>
      <c r="D18" s="16" t="s">
        <v>186</v>
      </c>
      <c r="E18" s="16" t="s">
        <v>187</v>
      </c>
      <c r="F18" s="18" t="str">
        <f>LEFT(C18,1)</f>
        <v>Ф</v>
      </c>
      <c r="G18" s="18" t="str">
        <f>LEFT(D18,1)</f>
        <v>Ю</v>
      </c>
      <c r="H18" s="18" t="str">
        <f>LEFT(E18,1)</f>
        <v>Э</v>
      </c>
      <c r="I18" s="9" t="s">
        <v>188</v>
      </c>
      <c r="J18" s="16" t="s">
        <v>86</v>
      </c>
      <c r="K18" s="24">
        <v>7</v>
      </c>
      <c r="L18" s="16" t="s">
        <v>497</v>
      </c>
      <c r="M18" s="13" t="str">
        <f>CONCATENATE(B18,"-",F18,G18,H18,"-",I18)</f>
        <v>Ж-ФЮЭ-29042006</v>
      </c>
      <c r="N18" s="20">
        <v>7</v>
      </c>
      <c r="O18" s="20">
        <v>1</v>
      </c>
      <c r="P18" s="20">
        <v>1</v>
      </c>
      <c r="Q18" s="20">
        <v>2</v>
      </c>
      <c r="R18" s="20">
        <v>1</v>
      </c>
      <c r="S18" s="20">
        <v>2</v>
      </c>
      <c r="T18" s="20">
        <v>2</v>
      </c>
      <c r="U18" s="20">
        <v>1</v>
      </c>
      <c r="V18" s="20">
        <v>2</v>
      </c>
      <c r="W18" s="20">
        <v>0</v>
      </c>
      <c r="X18" s="25">
        <f>SUM(N18:W18)</f>
        <v>19</v>
      </c>
      <c r="Y18" s="19">
        <v>56</v>
      </c>
      <c r="Z18" s="21">
        <f>X18/Y18</f>
        <v>0.3392857142857143</v>
      </c>
      <c r="AA18" s="56" t="str">
        <f>IF(X18&gt;75%*Y18,"Победитель",IF(X18&gt;50%*Y18,"Призёр","Участник"))</f>
        <v>Участник</v>
      </c>
    </row>
    <row r="19" spans="1:27" x14ac:dyDescent="0.3">
      <c r="A19" s="47">
        <v>14</v>
      </c>
      <c r="B19" s="16" t="s">
        <v>12</v>
      </c>
      <c r="C19" s="16" t="s">
        <v>382</v>
      </c>
      <c r="D19" s="16" t="s">
        <v>38</v>
      </c>
      <c r="E19" s="16" t="s">
        <v>78</v>
      </c>
      <c r="F19" s="18" t="str">
        <f>LEFT(C19,1)</f>
        <v>К</v>
      </c>
      <c r="G19" s="18" t="str">
        <f>LEFT(D19,1)</f>
        <v>В</v>
      </c>
      <c r="H19" s="18" t="str">
        <f>LEFT(E19,1)</f>
        <v>В</v>
      </c>
      <c r="I19" s="9" t="s">
        <v>383</v>
      </c>
      <c r="J19" s="16" t="s">
        <v>381</v>
      </c>
      <c r="K19" s="24">
        <v>7</v>
      </c>
      <c r="L19" s="16" t="s">
        <v>499</v>
      </c>
      <c r="M19" s="13" t="str">
        <f>CONCATENATE(B19,"-",F19,G19,H19,"-",I19)</f>
        <v>Ж-КВВ-28042006</v>
      </c>
      <c r="N19" s="20">
        <v>7</v>
      </c>
      <c r="O19" s="20">
        <v>2</v>
      </c>
      <c r="P19" s="20">
        <v>3</v>
      </c>
      <c r="Q19" s="20">
        <v>2</v>
      </c>
      <c r="R19" s="20">
        <v>0</v>
      </c>
      <c r="S19" s="20">
        <v>2</v>
      </c>
      <c r="T19" s="20">
        <v>1</v>
      </c>
      <c r="U19" s="20">
        <v>0</v>
      </c>
      <c r="V19" s="20">
        <v>2</v>
      </c>
      <c r="W19" s="20">
        <v>0</v>
      </c>
      <c r="X19" s="25">
        <f>SUM(N19:W19)</f>
        <v>19</v>
      </c>
      <c r="Y19" s="19">
        <v>56</v>
      </c>
      <c r="Z19" s="21">
        <f>X19/Y19</f>
        <v>0.3392857142857143</v>
      </c>
      <c r="AA19" s="56" t="str">
        <f>IF(X19&gt;75%*Y19,"Победитель",IF(X19&gt;50%*Y19,"Призёр","Участник"))</f>
        <v>Участник</v>
      </c>
    </row>
    <row r="20" spans="1:27" x14ac:dyDescent="0.3">
      <c r="A20" s="47">
        <v>15</v>
      </c>
      <c r="B20" s="16" t="s">
        <v>12</v>
      </c>
      <c r="C20" s="16" t="s">
        <v>510</v>
      </c>
      <c r="D20" s="16" t="s">
        <v>233</v>
      </c>
      <c r="E20" s="16" t="s">
        <v>39</v>
      </c>
      <c r="F20" s="18" t="str">
        <f>LEFT(C20,1)</f>
        <v>С</v>
      </c>
      <c r="G20" s="18" t="str">
        <f>LEFT(D20,1)</f>
        <v>Д</v>
      </c>
      <c r="H20" s="18" t="str">
        <f>LEFT(E20,1)</f>
        <v>А</v>
      </c>
      <c r="I20" s="9">
        <v>22052006</v>
      </c>
      <c r="J20" s="22" t="s">
        <v>230</v>
      </c>
      <c r="K20" s="9">
        <v>7</v>
      </c>
      <c r="L20" s="16" t="s">
        <v>192</v>
      </c>
      <c r="M20" s="13" t="str">
        <f>CONCATENATE(B20,"-",F20,G20,H20,"-",I20)</f>
        <v>Ж-СДА-22052006</v>
      </c>
      <c r="N20" s="20">
        <v>8</v>
      </c>
      <c r="O20" s="20">
        <v>1</v>
      </c>
      <c r="P20" s="20">
        <v>1</v>
      </c>
      <c r="Q20" s="20">
        <v>1</v>
      </c>
      <c r="R20" s="20">
        <v>0</v>
      </c>
      <c r="S20" s="20">
        <v>2</v>
      </c>
      <c r="T20" s="20">
        <v>1</v>
      </c>
      <c r="U20" s="20">
        <v>4</v>
      </c>
      <c r="V20" s="20">
        <v>1</v>
      </c>
      <c r="W20" s="20">
        <v>0</v>
      </c>
      <c r="X20" s="25">
        <f>SUM(N20:W20)</f>
        <v>19</v>
      </c>
      <c r="Y20" s="19">
        <v>56</v>
      </c>
      <c r="Z20" s="21">
        <f>X20/Y20</f>
        <v>0.3392857142857143</v>
      </c>
      <c r="AA20" s="56" t="str">
        <f>IF(X20&gt;75%*Y20,"Победитель",IF(X20&gt;50%*Y20,"Призёр","Участник"))</f>
        <v>Участник</v>
      </c>
    </row>
    <row r="21" spans="1:27" x14ac:dyDescent="0.3">
      <c r="A21" s="47">
        <v>16</v>
      </c>
      <c r="B21" s="16" t="s">
        <v>447</v>
      </c>
      <c r="C21" s="16" t="s">
        <v>293</v>
      </c>
      <c r="D21" s="16" t="s">
        <v>127</v>
      </c>
      <c r="E21" s="16" t="s">
        <v>94</v>
      </c>
      <c r="F21" s="18" t="str">
        <f>LEFT(C21,1)</f>
        <v>Н</v>
      </c>
      <c r="G21" s="18" t="str">
        <f>LEFT(D21,1)</f>
        <v>А</v>
      </c>
      <c r="H21" s="18" t="str">
        <f>LEFT(E21,1)</f>
        <v>М</v>
      </c>
      <c r="I21" s="6" t="s">
        <v>346</v>
      </c>
      <c r="J21" s="16" t="s">
        <v>265</v>
      </c>
      <c r="K21" s="9">
        <v>7</v>
      </c>
      <c r="L21" s="16" t="s">
        <v>290</v>
      </c>
      <c r="M21" s="13" t="str">
        <f>CONCATENATE(B21,"-",F21,G21,H21,"-",I21)</f>
        <v>М -НАМ-01022006</v>
      </c>
      <c r="N21" s="20">
        <v>5</v>
      </c>
      <c r="O21" s="20">
        <v>0</v>
      </c>
      <c r="P21" s="20">
        <v>2</v>
      </c>
      <c r="Q21" s="20">
        <v>1</v>
      </c>
      <c r="R21" s="20">
        <v>0</v>
      </c>
      <c r="S21" s="20">
        <v>0</v>
      </c>
      <c r="T21" s="20">
        <v>1</v>
      </c>
      <c r="U21" s="20">
        <v>2</v>
      </c>
      <c r="V21" s="20">
        <v>4</v>
      </c>
      <c r="W21" s="20">
        <v>4</v>
      </c>
      <c r="X21" s="25">
        <f>SUM(N21:W21)</f>
        <v>19</v>
      </c>
      <c r="Y21" s="19">
        <v>56</v>
      </c>
      <c r="Z21" s="21">
        <f>X21/Y21</f>
        <v>0.3392857142857143</v>
      </c>
      <c r="AA21" s="56" t="str">
        <f>IF(X21&gt;75%*Y21,"Победитель",IF(X21&gt;50%*Y21,"Призёр","Участник"))</f>
        <v>Участник</v>
      </c>
    </row>
    <row r="22" spans="1:27" x14ac:dyDescent="0.3">
      <c r="A22" s="47">
        <v>17</v>
      </c>
      <c r="B22" s="16" t="s">
        <v>447</v>
      </c>
      <c r="C22" s="16" t="s">
        <v>269</v>
      </c>
      <c r="D22" s="16" t="s">
        <v>82</v>
      </c>
      <c r="E22" s="16" t="s">
        <v>83</v>
      </c>
      <c r="F22" s="18" t="str">
        <f>LEFT(C22,1)</f>
        <v>Ф</v>
      </c>
      <c r="G22" s="18" t="str">
        <f>LEFT(D22,1)</f>
        <v>А</v>
      </c>
      <c r="H22" s="18" t="str">
        <f>LEFT(E22,1)</f>
        <v>А</v>
      </c>
      <c r="I22" s="6">
        <v>28042006</v>
      </c>
      <c r="J22" s="16" t="s">
        <v>265</v>
      </c>
      <c r="K22" s="9">
        <v>7</v>
      </c>
      <c r="L22" s="16" t="s">
        <v>294</v>
      </c>
      <c r="M22" s="13" t="str">
        <f>CONCATENATE(B22,"-",F22,G22,H22,"-",I22)</f>
        <v>М -ФАА-28042006</v>
      </c>
      <c r="N22" s="20">
        <v>9</v>
      </c>
      <c r="O22" s="20">
        <v>1</v>
      </c>
      <c r="P22" s="20">
        <v>1</v>
      </c>
      <c r="Q22" s="20">
        <v>0</v>
      </c>
      <c r="R22" s="20">
        <v>1</v>
      </c>
      <c r="S22" s="20">
        <v>2</v>
      </c>
      <c r="T22" s="20">
        <v>1</v>
      </c>
      <c r="U22" s="20">
        <v>1</v>
      </c>
      <c r="V22" s="20">
        <v>3</v>
      </c>
      <c r="W22" s="20">
        <v>0</v>
      </c>
      <c r="X22" s="25">
        <f>SUM(N22:W22)</f>
        <v>19</v>
      </c>
      <c r="Y22" s="19">
        <v>56</v>
      </c>
      <c r="Z22" s="21">
        <f>X22/Y22</f>
        <v>0.3392857142857143</v>
      </c>
      <c r="AA22" s="56" t="str">
        <f>IF(X22&gt;75%*Y22,"Победитель",IF(X22&gt;50%*Y22,"Призёр","Участник"))</f>
        <v>Участник</v>
      </c>
    </row>
    <row r="23" spans="1:27" x14ac:dyDescent="0.3">
      <c r="A23" s="47">
        <v>18</v>
      </c>
      <c r="B23" s="16" t="s">
        <v>12</v>
      </c>
      <c r="C23" s="16" t="s">
        <v>164</v>
      </c>
      <c r="D23" s="16" t="s">
        <v>143</v>
      </c>
      <c r="E23" s="16" t="s">
        <v>39</v>
      </c>
      <c r="F23" s="18" t="str">
        <f>LEFT(C23,1)</f>
        <v>Е</v>
      </c>
      <c r="G23" s="18" t="str">
        <f>LEFT(D23,1)</f>
        <v>В</v>
      </c>
      <c r="H23" s="18" t="str">
        <f>LEFT(E23,1)</f>
        <v>А</v>
      </c>
      <c r="I23" s="9" t="s">
        <v>165</v>
      </c>
      <c r="J23" s="16" t="s">
        <v>86</v>
      </c>
      <c r="K23" s="24">
        <v>7</v>
      </c>
      <c r="L23" s="16" t="s">
        <v>279</v>
      </c>
      <c r="M23" s="13" t="str">
        <f>CONCATENATE(B23,"-",F23,G23,H23,"-",I23)</f>
        <v>Ж-ЕВА-25042006</v>
      </c>
      <c r="N23" s="20">
        <v>8</v>
      </c>
      <c r="O23" s="20">
        <v>1</v>
      </c>
      <c r="P23" s="20">
        <v>1</v>
      </c>
      <c r="Q23" s="20">
        <v>5</v>
      </c>
      <c r="R23" s="20">
        <v>4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5">
        <f>SUM(N23:W23)</f>
        <v>19</v>
      </c>
      <c r="Y23" s="19">
        <v>56</v>
      </c>
      <c r="Z23" s="21">
        <f>X23/Y23</f>
        <v>0.3392857142857143</v>
      </c>
      <c r="AA23" s="56" t="str">
        <f>IF(X23&gt;75%*Y23,"Победитель",IF(X23&gt;50%*Y23,"Призёр","Участник"))</f>
        <v>Участник</v>
      </c>
    </row>
    <row r="24" spans="1:27" x14ac:dyDescent="0.3">
      <c r="A24" s="47">
        <v>19</v>
      </c>
      <c r="B24" s="16" t="s">
        <v>447</v>
      </c>
      <c r="C24" s="16" t="s">
        <v>276</v>
      </c>
      <c r="D24" s="16" t="s">
        <v>277</v>
      </c>
      <c r="E24" s="16" t="s">
        <v>278</v>
      </c>
      <c r="F24" s="18" t="str">
        <f>LEFT(C24,1)</f>
        <v>Ш</v>
      </c>
      <c r="G24" s="18" t="str">
        <f>LEFT(D24,1)</f>
        <v>С</v>
      </c>
      <c r="H24" s="18" t="str">
        <f>LEFT(E24,1)</f>
        <v>Д</v>
      </c>
      <c r="I24" s="6" t="s">
        <v>341</v>
      </c>
      <c r="J24" s="16" t="s">
        <v>265</v>
      </c>
      <c r="K24" s="9">
        <v>7</v>
      </c>
      <c r="L24" s="16" t="s">
        <v>170</v>
      </c>
      <c r="M24" s="13" t="str">
        <f>CONCATENATE(B24,"-",F24,G24,H24,"-",I24)</f>
        <v>М -ШСД-26072006</v>
      </c>
      <c r="N24" s="20">
        <v>6</v>
      </c>
      <c r="O24" s="20">
        <v>2</v>
      </c>
      <c r="P24" s="20">
        <v>3</v>
      </c>
      <c r="Q24" s="20">
        <v>0</v>
      </c>
      <c r="R24" s="20">
        <v>1</v>
      </c>
      <c r="S24" s="20">
        <v>0</v>
      </c>
      <c r="T24" s="20">
        <v>1</v>
      </c>
      <c r="U24" s="20">
        <v>1</v>
      </c>
      <c r="V24" s="20">
        <v>4</v>
      </c>
      <c r="W24" s="20">
        <v>0</v>
      </c>
      <c r="X24" s="25">
        <f>SUM(N24:W24)</f>
        <v>18</v>
      </c>
      <c r="Y24" s="19">
        <v>56</v>
      </c>
      <c r="Z24" s="21">
        <f>X24/Y24</f>
        <v>0.32142857142857145</v>
      </c>
      <c r="AA24" s="56" t="str">
        <f>IF(X24&gt;75%*Y24,"Победитель",IF(X24&gt;50%*Y24,"Призёр","Участник"))</f>
        <v>Участник</v>
      </c>
    </row>
    <row r="25" spans="1:27" x14ac:dyDescent="0.3">
      <c r="A25" s="47">
        <v>20</v>
      </c>
      <c r="B25" s="16" t="s">
        <v>63</v>
      </c>
      <c r="C25" s="16" t="s">
        <v>193</v>
      </c>
      <c r="D25" s="16" t="s">
        <v>107</v>
      </c>
      <c r="E25" s="16" t="s">
        <v>42</v>
      </c>
      <c r="F25" s="18" t="str">
        <f>LEFT(C25,1)</f>
        <v>Ш</v>
      </c>
      <c r="G25" s="18" t="str">
        <f>LEFT(D25,1)</f>
        <v>Н</v>
      </c>
      <c r="H25" s="18" t="str">
        <f>LEFT(E25,1)</f>
        <v>С</v>
      </c>
      <c r="I25" s="9" t="s">
        <v>194</v>
      </c>
      <c r="J25" s="16" t="s">
        <v>86</v>
      </c>
      <c r="K25" s="24">
        <v>7</v>
      </c>
      <c r="L25" s="16" t="s">
        <v>494</v>
      </c>
      <c r="M25" s="13" t="str">
        <f>CONCATENATE(B25,"-",F25,G25,H25,"-",I25)</f>
        <v>М-ШНС-21092006</v>
      </c>
      <c r="N25" s="20">
        <v>8</v>
      </c>
      <c r="O25" s="20">
        <v>3</v>
      </c>
      <c r="P25" s="20">
        <v>1</v>
      </c>
      <c r="Q25" s="20">
        <v>0</v>
      </c>
      <c r="R25" s="20">
        <v>0</v>
      </c>
      <c r="S25" s="20">
        <v>1</v>
      </c>
      <c r="T25" s="20">
        <v>0</v>
      </c>
      <c r="U25" s="20">
        <v>1</v>
      </c>
      <c r="V25" s="20">
        <v>0</v>
      </c>
      <c r="W25" s="20">
        <v>3</v>
      </c>
      <c r="X25" s="25">
        <f>SUM(N25:W25)</f>
        <v>17</v>
      </c>
      <c r="Y25" s="19">
        <v>56</v>
      </c>
      <c r="Z25" s="21">
        <f>X25/Y25</f>
        <v>0.30357142857142855</v>
      </c>
      <c r="AA25" s="56" t="str">
        <f>IF(X25&gt;75%*Y25,"Победитель",IF(X25&gt;50%*Y25,"Призёр","Участник"))</f>
        <v>Участник</v>
      </c>
    </row>
    <row r="26" spans="1:27" x14ac:dyDescent="0.3">
      <c r="A26" s="47">
        <v>21</v>
      </c>
      <c r="B26" s="16" t="s">
        <v>63</v>
      </c>
      <c r="C26" s="26" t="s">
        <v>423</v>
      </c>
      <c r="D26" s="26" t="s">
        <v>330</v>
      </c>
      <c r="E26" s="26" t="s">
        <v>424</v>
      </c>
      <c r="F26" s="18" t="str">
        <f>LEFT(C26,1)</f>
        <v>К</v>
      </c>
      <c r="G26" s="18" t="str">
        <f>LEFT(D26,1)</f>
        <v>Е</v>
      </c>
      <c r="H26" s="18" t="str">
        <f>LEFT(E26,1)</f>
        <v>В</v>
      </c>
      <c r="I26" s="27">
        <v>19102006</v>
      </c>
      <c r="J26" s="11" t="s">
        <v>422</v>
      </c>
      <c r="K26" s="9">
        <v>7</v>
      </c>
      <c r="L26" s="23" t="s">
        <v>504</v>
      </c>
      <c r="M26" s="13" t="str">
        <f>CONCATENATE(B26,"-",F26,G26,H26,"-",I26)</f>
        <v>М-КЕВ-19102006</v>
      </c>
      <c r="N26" s="20">
        <v>6</v>
      </c>
      <c r="O26" s="20">
        <v>0</v>
      </c>
      <c r="P26" s="20">
        <v>1</v>
      </c>
      <c r="Q26" s="20">
        <v>4</v>
      </c>
      <c r="R26" s="20">
        <v>1</v>
      </c>
      <c r="S26" s="20">
        <v>2</v>
      </c>
      <c r="T26" s="20">
        <v>1</v>
      </c>
      <c r="U26" s="20">
        <v>0</v>
      </c>
      <c r="V26" s="20">
        <v>1</v>
      </c>
      <c r="W26" s="20">
        <v>1</v>
      </c>
      <c r="X26" s="25">
        <f>SUM(N26:W26)</f>
        <v>17</v>
      </c>
      <c r="Y26" s="19">
        <v>56</v>
      </c>
      <c r="Z26" s="21">
        <f>X26/Y26</f>
        <v>0.30357142857142855</v>
      </c>
      <c r="AA26" s="56" t="str">
        <f>IF(X26&gt;75%*Y26,"Победитель",IF(X26&gt;50%*Y26,"Призёр","Участник"))</f>
        <v>Участник</v>
      </c>
    </row>
    <row r="27" spans="1:27" x14ac:dyDescent="0.3">
      <c r="A27" s="47">
        <v>22</v>
      </c>
      <c r="B27" s="16" t="s">
        <v>12</v>
      </c>
      <c r="C27" s="16" t="s">
        <v>384</v>
      </c>
      <c r="D27" s="16" t="s">
        <v>136</v>
      </c>
      <c r="E27" s="16" t="s">
        <v>90</v>
      </c>
      <c r="F27" s="18" t="str">
        <f>LEFT(C27,1)</f>
        <v>О</v>
      </c>
      <c r="G27" s="18" t="str">
        <f>LEFT(D27,1)</f>
        <v>В</v>
      </c>
      <c r="H27" s="18" t="str">
        <f>LEFT(E27,1)</f>
        <v>П</v>
      </c>
      <c r="I27" s="9" t="s">
        <v>169</v>
      </c>
      <c r="J27" s="16" t="s">
        <v>381</v>
      </c>
      <c r="K27" s="24">
        <v>7</v>
      </c>
      <c r="L27" s="16" t="s">
        <v>166</v>
      </c>
      <c r="M27" s="13" t="str">
        <f>CONCATENATE(B27,"-",F27,G27,H27,"-",I27)</f>
        <v>Ж-ОВП-15062006</v>
      </c>
      <c r="N27" s="20">
        <v>7</v>
      </c>
      <c r="O27" s="20">
        <v>2</v>
      </c>
      <c r="P27" s="20">
        <v>2</v>
      </c>
      <c r="Q27" s="20">
        <v>1</v>
      </c>
      <c r="R27" s="20">
        <v>2</v>
      </c>
      <c r="S27" s="20">
        <v>0</v>
      </c>
      <c r="T27" s="20">
        <v>0</v>
      </c>
      <c r="U27" s="20">
        <v>0</v>
      </c>
      <c r="V27" s="20">
        <v>2</v>
      </c>
      <c r="W27" s="20">
        <v>0</v>
      </c>
      <c r="X27" s="25">
        <f>SUM(N27:W27)</f>
        <v>16</v>
      </c>
      <c r="Y27" s="19">
        <v>56</v>
      </c>
      <c r="Z27" s="21">
        <f>X27/Y27</f>
        <v>0.2857142857142857</v>
      </c>
      <c r="AA27" s="56" t="str">
        <f>IF(X27&gt;75%*Y27,"Победитель",IF(X27&gt;50%*Y27,"Призёр","Участник"))</f>
        <v>Участник</v>
      </c>
    </row>
    <row r="28" spans="1:27" x14ac:dyDescent="0.3">
      <c r="A28" s="47">
        <v>23</v>
      </c>
      <c r="B28" s="16" t="s">
        <v>63</v>
      </c>
      <c r="C28" s="16" t="s">
        <v>234</v>
      </c>
      <c r="D28" s="16" t="s">
        <v>111</v>
      </c>
      <c r="E28" s="16" t="s">
        <v>152</v>
      </c>
      <c r="F28" s="18" t="str">
        <f>LEFT(C28,1)</f>
        <v>З</v>
      </c>
      <c r="G28" s="18" t="str">
        <f>LEFT(D28,1)</f>
        <v>К</v>
      </c>
      <c r="H28" s="18" t="str">
        <f>LEFT(E28,1)</f>
        <v>В</v>
      </c>
      <c r="I28" s="9">
        <v>26072006</v>
      </c>
      <c r="J28" s="22" t="s">
        <v>230</v>
      </c>
      <c r="K28" s="9">
        <v>7</v>
      </c>
      <c r="L28" s="16" t="s">
        <v>289</v>
      </c>
      <c r="M28" s="13" t="str">
        <f>CONCATENATE(B28,"-",F28,G28,H28,"-",I28)</f>
        <v>М-ЗКВ-26072006</v>
      </c>
      <c r="N28" s="20">
        <v>5</v>
      </c>
      <c r="O28" s="20">
        <v>2</v>
      </c>
      <c r="P28" s="20">
        <v>2</v>
      </c>
      <c r="Q28" s="20">
        <v>2</v>
      </c>
      <c r="R28" s="20">
        <v>1</v>
      </c>
      <c r="S28" s="20">
        <v>1</v>
      </c>
      <c r="T28" s="20">
        <v>1</v>
      </c>
      <c r="U28" s="20">
        <v>2</v>
      </c>
      <c r="V28" s="20">
        <v>0</v>
      </c>
      <c r="W28" s="20">
        <v>0</v>
      </c>
      <c r="X28" s="25">
        <f>SUM(N28:W28)</f>
        <v>16</v>
      </c>
      <c r="Y28" s="19">
        <v>56</v>
      </c>
      <c r="Z28" s="21">
        <f>X28/Y28</f>
        <v>0.2857142857142857</v>
      </c>
      <c r="AA28" s="56" t="str">
        <f>IF(X28&gt;75%*Y28,"Победитель",IF(X28&gt;50%*Y28,"Призёр","Участник"))</f>
        <v>Участник</v>
      </c>
    </row>
    <row r="29" spans="1:27" x14ac:dyDescent="0.3">
      <c r="A29" s="47">
        <v>24</v>
      </c>
      <c r="B29" s="16" t="s">
        <v>12</v>
      </c>
      <c r="C29" s="14" t="s">
        <v>49</v>
      </c>
      <c r="D29" s="14" t="s">
        <v>302</v>
      </c>
      <c r="E29" s="14" t="s">
        <v>59</v>
      </c>
      <c r="F29" s="18" t="str">
        <f>LEFT(C29,1)</f>
        <v>Д</v>
      </c>
      <c r="G29" s="18" t="str">
        <f>LEFT(D29,1)</f>
        <v>У</v>
      </c>
      <c r="H29" s="18" t="str">
        <f>LEFT(E29,1)</f>
        <v>О</v>
      </c>
      <c r="I29" s="15" t="s">
        <v>491</v>
      </c>
      <c r="J29" s="11" t="s">
        <v>490</v>
      </c>
      <c r="K29" s="9">
        <v>7</v>
      </c>
      <c r="L29" s="11" t="s">
        <v>272</v>
      </c>
      <c r="M29" s="13" t="str">
        <f>CONCATENATE(B29,"-",F29,G29,H29,"-",I29)</f>
        <v>Ж-ДУО-15042006</v>
      </c>
      <c r="N29" s="12">
        <v>7</v>
      </c>
      <c r="O29" s="12">
        <v>1</v>
      </c>
      <c r="P29" s="12">
        <v>0</v>
      </c>
      <c r="Q29" s="12">
        <v>0</v>
      </c>
      <c r="R29" s="12">
        <v>0</v>
      </c>
      <c r="S29" s="12">
        <v>2</v>
      </c>
      <c r="T29" s="12">
        <v>1</v>
      </c>
      <c r="U29" s="12">
        <v>1</v>
      </c>
      <c r="V29" s="20">
        <v>0</v>
      </c>
      <c r="W29" s="20">
        <v>4</v>
      </c>
      <c r="X29" s="25">
        <f>SUM(N29:W29)</f>
        <v>16</v>
      </c>
      <c r="Y29" s="19">
        <v>56</v>
      </c>
      <c r="Z29" s="21">
        <f>X29/Y29</f>
        <v>0.2857142857142857</v>
      </c>
      <c r="AA29" s="56" t="str">
        <f>IF(X29&gt;75%*Y29,"Победитель",IF(X29&gt;50%*Y29,"Призёр","Участник"))</f>
        <v>Участник</v>
      </c>
    </row>
    <row r="30" spans="1:27" x14ac:dyDescent="0.3">
      <c r="A30" s="47">
        <v>25</v>
      </c>
      <c r="B30" s="16" t="s">
        <v>63</v>
      </c>
      <c r="C30" s="14" t="s">
        <v>197</v>
      </c>
      <c r="D30" s="14" t="s">
        <v>153</v>
      </c>
      <c r="E30" s="14" t="s">
        <v>83</v>
      </c>
      <c r="F30" s="18" t="str">
        <f>LEFT(C30,1)</f>
        <v>С</v>
      </c>
      <c r="G30" s="18" t="str">
        <f>LEFT(D30,1)</f>
        <v>Б</v>
      </c>
      <c r="H30" s="18" t="str">
        <f>LEFT(E30,1)</f>
        <v>А</v>
      </c>
      <c r="I30" s="7" t="s">
        <v>203</v>
      </c>
      <c r="J30" s="11" t="s">
        <v>196</v>
      </c>
      <c r="K30" s="9">
        <v>7</v>
      </c>
      <c r="L30" s="23" t="s">
        <v>286</v>
      </c>
      <c r="M30" s="13" t="str">
        <f>CONCATENATE(B30,"-",F30,G30,H30,"-",I30)</f>
        <v>М-СБА-10082006</v>
      </c>
      <c r="N30" s="20">
        <v>6</v>
      </c>
      <c r="O30" s="20">
        <v>1</v>
      </c>
      <c r="P30" s="20">
        <v>1</v>
      </c>
      <c r="Q30" s="20">
        <v>0</v>
      </c>
      <c r="R30" s="20">
        <v>2</v>
      </c>
      <c r="S30" s="20">
        <v>1</v>
      </c>
      <c r="T30" s="20">
        <v>2</v>
      </c>
      <c r="U30" s="20">
        <v>1</v>
      </c>
      <c r="V30" s="20">
        <v>0</v>
      </c>
      <c r="W30" s="20">
        <v>1</v>
      </c>
      <c r="X30" s="25">
        <f>SUM(N30:W30)</f>
        <v>15</v>
      </c>
      <c r="Y30" s="19">
        <v>56</v>
      </c>
      <c r="Z30" s="21">
        <f>X30/Y30</f>
        <v>0.26785714285714285</v>
      </c>
      <c r="AA30" s="56" t="str">
        <f>IF(X30&gt;75%*Y30,"Победитель",IF(X30&gt;50%*Y30,"Призёр","Участник"))</f>
        <v>Участник</v>
      </c>
    </row>
    <row r="31" spans="1:27" x14ac:dyDescent="0.3">
      <c r="A31" s="47">
        <v>26</v>
      </c>
      <c r="B31" s="16" t="s">
        <v>63</v>
      </c>
      <c r="C31" s="16" t="s">
        <v>454</v>
      </c>
      <c r="D31" s="16" t="s">
        <v>30</v>
      </c>
      <c r="E31" s="16" t="s">
        <v>83</v>
      </c>
      <c r="F31" s="18" t="str">
        <f>LEFT(C31,1)</f>
        <v>Я</v>
      </c>
      <c r="G31" s="18" t="str">
        <f>LEFT(D31,1)</f>
        <v>А</v>
      </c>
      <c r="H31" s="18" t="str">
        <f>LEFT(E31,1)</f>
        <v>А</v>
      </c>
      <c r="I31" s="9" t="s">
        <v>472</v>
      </c>
      <c r="J31" s="16" t="s">
        <v>453</v>
      </c>
      <c r="K31" s="24">
        <v>7</v>
      </c>
      <c r="L31" s="16" t="s">
        <v>275</v>
      </c>
      <c r="M31" s="13" t="str">
        <f>CONCATENATE(B31,"-",F31,G31,H31,"-",I31)</f>
        <v>М-ЯАА-20.07.2006</v>
      </c>
      <c r="N31" s="20">
        <v>8</v>
      </c>
      <c r="O31" s="20">
        <v>0</v>
      </c>
      <c r="P31" s="20">
        <v>1</v>
      </c>
      <c r="Q31" s="20">
        <v>1</v>
      </c>
      <c r="R31" s="20">
        <v>1</v>
      </c>
      <c r="S31" s="20">
        <v>0</v>
      </c>
      <c r="T31" s="20">
        <v>1</v>
      </c>
      <c r="U31" s="20">
        <v>3</v>
      </c>
      <c r="V31" s="20">
        <v>0</v>
      </c>
      <c r="W31" s="20">
        <v>0</v>
      </c>
      <c r="X31" s="25">
        <f>SUM(N31:W31)</f>
        <v>15</v>
      </c>
      <c r="Y31" s="19">
        <v>56</v>
      </c>
      <c r="Z31" s="21">
        <f>X31/Y31</f>
        <v>0.26785714285714285</v>
      </c>
      <c r="AA31" s="56" t="str">
        <f>IF(X31&gt;75%*Y31,"Победитель",IF(X31&gt;50%*Y31,"Призёр","Участник"))</f>
        <v>Участник</v>
      </c>
    </row>
    <row r="32" spans="1:27" x14ac:dyDescent="0.3">
      <c r="A32" s="47">
        <v>27</v>
      </c>
      <c r="B32" s="16" t="s">
        <v>12</v>
      </c>
      <c r="C32" s="16" t="s">
        <v>379</v>
      </c>
      <c r="D32" s="16" t="s">
        <v>51</v>
      </c>
      <c r="E32" s="16" t="s">
        <v>108</v>
      </c>
      <c r="F32" s="18" t="str">
        <f>LEFT(C32,1)</f>
        <v>В</v>
      </c>
      <c r="G32" s="18" t="str">
        <f>LEFT(D32,1)</f>
        <v>А</v>
      </c>
      <c r="H32" s="18" t="str">
        <f>LEFT(E32,1)</f>
        <v>Д</v>
      </c>
      <c r="I32" s="9" t="s">
        <v>380</v>
      </c>
      <c r="J32" s="16" t="s">
        <v>381</v>
      </c>
      <c r="K32" s="24">
        <v>7</v>
      </c>
      <c r="L32" s="16" t="s">
        <v>180</v>
      </c>
      <c r="M32" s="13" t="str">
        <f>CONCATENATE(B32,"-",F32,G32,H32,"-",I32)</f>
        <v>Ж-ВАД-31032006</v>
      </c>
      <c r="N32" s="20">
        <v>7</v>
      </c>
      <c r="O32" s="20">
        <v>1</v>
      </c>
      <c r="P32" s="20">
        <v>1</v>
      </c>
      <c r="Q32" s="20">
        <v>0</v>
      </c>
      <c r="R32" s="20">
        <v>0</v>
      </c>
      <c r="S32" s="20">
        <v>2</v>
      </c>
      <c r="T32" s="20">
        <v>1</v>
      </c>
      <c r="U32" s="20">
        <v>0</v>
      </c>
      <c r="V32" s="20">
        <v>2</v>
      </c>
      <c r="W32" s="20">
        <v>0</v>
      </c>
      <c r="X32" s="25">
        <f>SUM(N32:W32)</f>
        <v>14</v>
      </c>
      <c r="Y32" s="19">
        <v>56</v>
      </c>
      <c r="Z32" s="21">
        <f>X32/Y32</f>
        <v>0.25</v>
      </c>
      <c r="AA32" s="56" t="str">
        <f>IF(X32&gt;75%*Y32,"Победитель",IF(X32&gt;50%*Y32,"Призёр","Участник"))</f>
        <v>Участник</v>
      </c>
    </row>
    <row r="33" spans="1:27" x14ac:dyDescent="0.3">
      <c r="A33" s="47">
        <v>28</v>
      </c>
      <c r="B33" s="16" t="s">
        <v>12</v>
      </c>
      <c r="C33" s="16" t="s">
        <v>281</v>
      </c>
      <c r="D33" s="16" t="s">
        <v>282</v>
      </c>
      <c r="E33" s="16" t="s">
        <v>160</v>
      </c>
      <c r="F33" s="18" t="str">
        <f>LEFT(C33,1)</f>
        <v>С</v>
      </c>
      <c r="G33" s="18" t="str">
        <f>LEFT(D33,1)</f>
        <v>К</v>
      </c>
      <c r="H33" s="18" t="str">
        <f>LEFT(E33,1)</f>
        <v>В</v>
      </c>
      <c r="I33" s="6" t="s">
        <v>343</v>
      </c>
      <c r="J33" s="16" t="s">
        <v>265</v>
      </c>
      <c r="K33" s="9">
        <v>7</v>
      </c>
      <c r="L33" s="16" t="s">
        <v>500</v>
      </c>
      <c r="M33" s="13" t="str">
        <f>CONCATENATE(B33,"-",F33,G33,H33,"-",I33)</f>
        <v>Ж-СКВ-11022006</v>
      </c>
      <c r="N33" s="20">
        <v>6</v>
      </c>
      <c r="O33" s="20">
        <v>0</v>
      </c>
      <c r="P33" s="20">
        <v>1</v>
      </c>
      <c r="Q33" s="20">
        <v>4</v>
      </c>
      <c r="R33" s="20">
        <v>0</v>
      </c>
      <c r="S33" s="20">
        <v>0</v>
      </c>
      <c r="T33" s="20">
        <v>0</v>
      </c>
      <c r="U33" s="20">
        <v>1</v>
      </c>
      <c r="V33" s="20">
        <v>2</v>
      </c>
      <c r="W33" s="20">
        <v>0</v>
      </c>
      <c r="X33" s="25">
        <f>SUM(N33:W33)</f>
        <v>14</v>
      </c>
      <c r="Y33" s="19">
        <v>56</v>
      </c>
      <c r="Z33" s="21">
        <f>X33/Y33</f>
        <v>0.25</v>
      </c>
      <c r="AA33" s="56" t="str">
        <f>IF(X33&gt;75%*Y33,"Победитель",IF(X33&gt;50%*Y33,"Призёр","Участник"))</f>
        <v>Участник</v>
      </c>
    </row>
    <row r="34" spans="1:27" x14ac:dyDescent="0.3">
      <c r="A34" s="47">
        <v>29</v>
      </c>
      <c r="B34" s="16" t="s">
        <v>12</v>
      </c>
      <c r="C34" s="16" t="s">
        <v>283</v>
      </c>
      <c r="D34" s="16" t="s">
        <v>89</v>
      </c>
      <c r="E34" s="16" t="s">
        <v>284</v>
      </c>
      <c r="F34" s="18" t="str">
        <f>LEFT(C34,1)</f>
        <v>С</v>
      </c>
      <c r="G34" s="18" t="str">
        <f>LEFT(D34,1)</f>
        <v>А</v>
      </c>
      <c r="H34" s="18" t="str">
        <f>LEFT(E34,1)</f>
        <v>Р</v>
      </c>
      <c r="I34" s="6" t="s">
        <v>344</v>
      </c>
      <c r="J34" s="16" t="s">
        <v>265</v>
      </c>
      <c r="K34" s="9">
        <v>7</v>
      </c>
      <c r="L34" s="16" t="s">
        <v>502</v>
      </c>
      <c r="M34" s="13" t="str">
        <f>CONCATENATE(B34,"-",F34,G34,H34,"-",I34)</f>
        <v>Ж-САР-23102006</v>
      </c>
      <c r="N34" s="20">
        <v>6</v>
      </c>
      <c r="O34" s="20">
        <v>0</v>
      </c>
      <c r="P34" s="20">
        <v>0</v>
      </c>
      <c r="Q34" s="20">
        <v>1</v>
      </c>
      <c r="R34" s="20">
        <v>0</v>
      </c>
      <c r="S34" s="20">
        <v>1</v>
      </c>
      <c r="T34" s="20">
        <v>2</v>
      </c>
      <c r="U34" s="20">
        <v>0</v>
      </c>
      <c r="V34" s="20">
        <v>4</v>
      </c>
      <c r="W34" s="20">
        <v>0</v>
      </c>
      <c r="X34" s="25">
        <f>SUM(N34:W34)</f>
        <v>14</v>
      </c>
      <c r="Y34" s="19">
        <v>56</v>
      </c>
      <c r="Z34" s="21">
        <f>X34/Y34</f>
        <v>0.25</v>
      </c>
      <c r="AA34" s="56" t="str">
        <f>IF(X34&gt;75%*Y34,"Победитель",IF(X34&gt;50%*Y34,"Призёр","Участник"))</f>
        <v>Участник</v>
      </c>
    </row>
    <row r="35" spans="1:27" x14ac:dyDescent="0.3">
      <c r="A35" s="47">
        <v>30</v>
      </c>
      <c r="B35" s="16" t="s">
        <v>63</v>
      </c>
      <c r="C35" s="14" t="s">
        <v>198</v>
      </c>
      <c r="D35" s="14" t="s">
        <v>199</v>
      </c>
      <c r="E35" s="14" t="s">
        <v>200</v>
      </c>
      <c r="F35" s="18" t="str">
        <f>LEFT(C35,1)</f>
        <v>К</v>
      </c>
      <c r="G35" s="18" t="str">
        <f>LEFT(D35,1)</f>
        <v>В</v>
      </c>
      <c r="H35" s="18" t="str">
        <f>LEFT(E35,1)</f>
        <v>Е</v>
      </c>
      <c r="I35" s="7" t="s">
        <v>204</v>
      </c>
      <c r="J35" s="11" t="s">
        <v>196</v>
      </c>
      <c r="K35" s="9">
        <v>7</v>
      </c>
      <c r="L35" s="23" t="s">
        <v>295</v>
      </c>
      <c r="M35" s="13" t="str">
        <f>CONCATENATE(B35,"-",F35,G35,H35,"-",I35)</f>
        <v>М-КВЕ-28072006</v>
      </c>
      <c r="N35" s="20">
        <v>8</v>
      </c>
      <c r="O35" s="20">
        <v>0</v>
      </c>
      <c r="P35" s="20">
        <v>0</v>
      </c>
      <c r="Q35" s="20">
        <v>0</v>
      </c>
      <c r="R35" s="20">
        <v>0</v>
      </c>
      <c r="S35" s="20">
        <v>2</v>
      </c>
      <c r="T35" s="20">
        <v>1</v>
      </c>
      <c r="U35" s="20">
        <v>1</v>
      </c>
      <c r="V35" s="20">
        <v>1</v>
      </c>
      <c r="W35" s="20">
        <v>0</v>
      </c>
      <c r="X35" s="25">
        <f>SUM(N35:W35)</f>
        <v>13</v>
      </c>
      <c r="Y35" s="19">
        <v>56</v>
      </c>
      <c r="Z35" s="21">
        <f>X35/Y35</f>
        <v>0.23214285714285715</v>
      </c>
      <c r="AA35" s="56" t="str">
        <f>IF(X35&gt;75%*Y35,"Победитель",IF(X35&gt;50%*Y35,"Призёр","Участник"))</f>
        <v>Участник</v>
      </c>
    </row>
    <row r="36" spans="1:27" x14ac:dyDescent="0.3">
      <c r="A36" s="47">
        <v>31</v>
      </c>
      <c r="B36" s="16" t="s">
        <v>12</v>
      </c>
      <c r="C36" s="16" t="s">
        <v>271</v>
      </c>
      <c r="D36" s="16" t="s">
        <v>220</v>
      </c>
      <c r="E36" s="16" t="s">
        <v>37</v>
      </c>
      <c r="F36" s="18" t="str">
        <f>LEFT(C36,1)</f>
        <v>У</v>
      </c>
      <c r="G36" s="18" t="str">
        <f>LEFT(D36,1)</f>
        <v>К</v>
      </c>
      <c r="H36" s="18" t="str">
        <f>LEFT(E36,1)</f>
        <v>А</v>
      </c>
      <c r="I36" s="6" t="s">
        <v>339</v>
      </c>
      <c r="J36" s="16" t="s">
        <v>265</v>
      </c>
      <c r="K36" s="9">
        <v>7</v>
      </c>
      <c r="L36" s="16" t="s">
        <v>163</v>
      </c>
      <c r="M36" s="13" t="str">
        <f>CONCATENATE(B36,"-",F36,G36,H36,"-",I36)</f>
        <v>Ж-УКА-08022007</v>
      </c>
      <c r="N36" s="20">
        <v>7</v>
      </c>
      <c r="O36" s="20">
        <v>2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2</v>
      </c>
      <c r="V36" s="20">
        <v>0</v>
      </c>
      <c r="W36" s="20">
        <v>0</v>
      </c>
      <c r="X36" s="25">
        <f>SUM(N36:W36)</f>
        <v>11</v>
      </c>
      <c r="Y36" s="19">
        <v>56</v>
      </c>
      <c r="Z36" s="21">
        <f>X36/Y36</f>
        <v>0.19642857142857142</v>
      </c>
      <c r="AA36" s="56" t="str">
        <f>IF(X36&gt;75%*Y36,"Победитель",IF(X36&gt;50%*Y36,"Призёр","Участник"))</f>
        <v>Участник</v>
      </c>
    </row>
    <row r="37" spans="1:27" x14ac:dyDescent="0.3">
      <c r="A37" s="47">
        <v>32</v>
      </c>
      <c r="B37" s="16" t="s">
        <v>63</v>
      </c>
      <c r="C37" s="16" t="s">
        <v>483</v>
      </c>
      <c r="D37" s="16" t="s">
        <v>111</v>
      </c>
      <c r="E37" s="16" t="s">
        <v>83</v>
      </c>
      <c r="F37" s="18" t="str">
        <f>LEFT(C37,1)</f>
        <v>О</v>
      </c>
      <c r="G37" s="18" t="str">
        <f>LEFT(D37,1)</f>
        <v>К</v>
      </c>
      <c r="H37" s="18" t="str">
        <f>LEFT(E37,1)</f>
        <v>А</v>
      </c>
      <c r="I37" s="9" t="s">
        <v>484</v>
      </c>
      <c r="J37" s="16" t="s">
        <v>482</v>
      </c>
      <c r="K37" s="24">
        <v>7</v>
      </c>
      <c r="L37" s="16" t="s">
        <v>176</v>
      </c>
      <c r="M37" s="13" t="str">
        <f>CONCATENATE(B37,"-",F37,G37,H37,"-",I37)</f>
        <v>М-ОКА-26052006</v>
      </c>
      <c r="N37" s="20">
        <v>6</v>
      </c>
      <c r="O37" s="20">
        <v>0</v>
      </c>
      <c r="P37" s="20">
        <v>0</v>
      </c>
      <c r="Q37" s="20">
        <v>1</v>
      </c>
      <c r="R37" s="20">
        <v>1</v>
      </c>
      <c r="S37" s="20">
        <v>0</v>
      </c>
      <c r="T37" s="20">
        <v>1</v>
      </c>
      <c r="U37" s="20">
        <v>0</v>
      </c>
      <c r="V37" s="20">
        <v>0</v>
      </c>
      <c r="W37" s="20">
        <v>0</v>
      </c>
      <c r="X37" s="25">
        <f>SUM(N37:W37)</f>
        <v>9</v>
      </c>
      <c r="Y37" s="19">
        <v>56</v>
      </c>
      <c r="Z37" s="21">
        <f>X37/Y37</f>
        <v>0.16071428571428573</v>
      </c>
      <c r="AA37" s="56" t="str">
        <f>IF(X37&gt;75%*Y37,"Победитель",IF(X37&gt;50%*Y37,"Призёр","Участник"))</f>
        <v>Участник</v>
      </c>
    </row>
    <row r="38" spans="1:27" x14ac:dyDescent="0.3">
      <c r="A38" s="47">
        <v>33</v>
      </c>
      <c r="B38" s="16" t="s">
        <v>447</v>
      </c>
      <c r="C38" s="16" t="s">
        <v>285</v>
      </c>
      <c r="D38" s="16" t="s">
        <v>136</v>
      </c>
      <c r="E38" s="16" t="s">
        <v>78</v>
      </c>
      <c r="F38" s="18" t="str">
        <f>LEFT(C38,1)</f>
        <v>В</v>
      </c>
      <c r="G38" s="18" t="str">
        <f>LEFT(D38,1)</f>
        <v>В</v>
      </c>
      <c r="H38" s="18" t="str">
        <f>LEFT(E38,1)</f>
        <v>В</v>
      </c>
      <c r="I38" s="6" t="s">
        <v>345</v>
      </c>
      <c r="J38" s="16" t="s">
        <v>265</v>
      </c>
      <c r="K38" s="9">
        <v>7</v>
      </c>
      <c r="L38" s="16" t="s">
        <v>536</v>
      </c>
      <c r="M38" s="13" t="str">
        <f>CONCATENATE(B38,"-",F38,G38,H38,"-",I38)</f>
        <v>М -ВВВ-27042006</v>
      </c>
      <c r="N38" s="20">
        <v>5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1</v>
      </c>
      <c r="V38" s="20">
        <v>2</v>
      </c>
      <c r="W38" s="20"/>
      <c r="X38" s="25">
        <f>SUM(N38:W38)</f>
        <v>8</v>
      </c>
      <c r="Y38" s="19">
        <v>56</v>
      </c>
      <c r="Z38" s="21">
        <f>X38/Y38</f>
        <v>0.14285714285714285</v>
      </c>
      <c r="AA38" s="56" t="str">
        <f>IF(X38&gt;75%*Y38,"Победитель",IF(X38&gt;50%*Y38,"Призёр","Участник"))</f>
        <v>Участник</v>
      </c>
    </row>
    <row r="39" spans="1:27" x14ac:dyDescent="0.3">
      <c r="A39" s="47">
        <v>34</v>
      </c>
      <c r="B39" s="16" t="s">
        <v>12</v>
      </c>
      <c r="C39" s="16" t="s">
        <v>235</v>
      </c>
      <c r="D39" s="16" t="s">
        <v>44</v>
      </c>
      <c r="E39" s="16" t="s">
        <v>45</v>
      </c>
      <c r="F39" s="18" t="str">
        <f>LEFT(C39,1)</f>
        <v>Я</v>
      </c>
      <c r="G39" s="18" t="str">
        <f>LEFT(D39,1)</f>
        <v>Е</v>
      </c>
      <c r="H39" s="18" t="str">
        <f>LEFT(E39,1)</f>
        <v>С</v>
      </c>
      <c r="I39" s="9">
        <v>23012007</v>
      </c>
      <c r="J39" s="22" t="s">
        <v>230</v>
      </c>
      <c r="K39" s="9">
        <v>7</v>
      </c>
      <c r="L39" s="16" t="s">
        <v>195</v>
      </c>
      <c r="M39" s="13" t="str">
        <f>CONCATENATE(B39,"-",F39,G39,H39,"-",I39)</f>
        <v>Ж-ЯЕС-23012007</v>
      </c>
      <c r="N39" s="20">
        <v>3</v>
      </c>
      <c r="O39" s="20">
        <v>0</v>
      </c>
      <c r="P39" s="20">
        <v>1</v>
      </c>
      <c r="Q39" s="20">
        <v>0</v>
      </c>
      <c r="R39" s="20">
        <v>0</v>
      </c>
      <c r="S39" s="20">
        <v>2</v>
      </c>
      <c r="T39" s="20">
        <v>0</v>
      </c>
      <c r="U39" s="20">
        <v>0</v>
      </c>
      <c r="V39" s="20">
        <v>0</v>
      </c>
      <c r="W39" s="20">
        <v>0</v>
      </c>
      <c r="X39" s="25">
        <f>SUM(N39:W39)</f>
        <v>6</v>
      </c>
      <c r="Y39" s="19">
        <v>56</v>
      </c>
      <c r="Z39" s="21">
        <f>X39/Y39</f>
        <v>0.10714285714285714</v>
      </c>
      <c r="AA39" s="56" t="str">
        <f>IF(X39&gt;75%*Y39,"Победитель",IF(X39&gt;50%*Y39,"Призёр","Участник"))</f>
        <v>Участник</v>
      </c>
    </row>
    <row r="40" spans="1:27" x14ac:dyDescent="0.3">
      <c r="A40" s="47">
        <v>35</v>
      </c>
      <c r="B40" s="16" t="s">
        <v>12</v>
      </c>
      <c r="C40" s="14" t="s">
        <v>467</v>
      </c>
      <c r="D40" s="14" t="s">
        <v>220</v>
      </c>
      <c r="E40" s="14" t="s">
        <v>45</v>
      </c>
      <c r="F40" s="18" t="str">
        <f>LEFT(C40,1)</f>
        <v>Н</v>
      </c>
      <c r="G40" s="18" t="str">
        <f>LEFT(D40,1)</f>
        <v>К</v>
      </c>
      <c r="H40" s="18" t="str">
        <f>LEFT(E40,1)</f>
        <v>С</v>
      </c>
      <c r="I40" s="15" t="s">
        <v>468</v>
      </c>
      <c r="J40" s="11" t="s">
        <v>466</v>
      </c>
      <c r="K40" s="9">
        <v>7</v>
      </c>
      <c r="L40" s="11" t="s">
        <v>535</v>
      </c>
      <c r="M40" s="13" t="str">
        <f>CONCATENATE(B40,"-",F40,G40,H40,"-",I40)</f>
        <v>Ж-НКС-13.08.2006</v>
      </c>
      <c r="N40" s="12">
        <v>3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1</v>
      </c>
      <c r="V40" s="20">
        <v>0</v>
      </c>
      <c r="W40" s="20"/>
      <c r="X40" s="25">
        <f>SUM(N40:W40)</f>
        <v>4</v>
      </c>
      <c r="Y40" s="19">
        <v>56</v>
      </c>
      <c r="Z40" s="21">
        <f>X40/Y40</f>
        <v>7.1428571428571425E-2</v>
      </c>
      <c r="AA40" s="56" t="str">
        <f>IF(X40&gt;75%*Y40,"Победитель",IF(X40&gt;50%*Y40,"Призёр","Участник"))</f>
        <v>Участник</v>
      </c>
    </row>
    <row r="41" spans="1:27" x14ac:dyDescent="0.3">
      <c r="A41" s="47">
        <v>36</v>
      </c>
      <c r="B41" s="3" t="s">
        <v>63</v>
      </c>
      <c r="C41" s="1" t="s">
        <v>27</v>
      </c>
      <c r="D41" s="1" t="s">
        <v>28</v>
      </c>
      <c r="E41" s="1" t="s">
        <v>29</v>
      </c>
      <c r="F41" s="18" t="str">
        <f>LEFT(C41,1)</f>
        <v>К</v>
      </c>
      <c r="G41" s="18" t="str">
        <f>LEFT(D41,1)</f>
        <v>М</v>
      </c>
      <c r="H41" s="18" t="str">
        <f>LEFT(E41,1)</f>
        <v>А</v>
      </c>
      <c r="I41" s="5" t="s">
        <v>62</v>
      </c>
      <c r="J41" s="2" t="s">
        <v>25</v>
      </c>
      <c r="K41" s="8">
        <v>8</v>
      </c>
      <c r="L41" s="2" t="s">
        <v>507</v>
      </c>
      <c r="M41" s="13" t="str">
        <f>CONCATENATE(B41,"-",F41,G41,H41,"-",I41)</f>
        <v>М-КМА-06112005</v>
      </c>
      <c r="N41" s="12">
        <v>8</v>
      </c>
      <c r="O41" s="12">
        <v>0</v>
      </c>
      <c r="P41" s="12">
        <v>0</v>
      </c>
      <c r="Q41" s="12">
        <v>3</v>
      </c>
      <c r="R41" s="12">
        <v>3</v>
      </c>
      <c r="S41" s="12">
        <v>5</v>
      </c>
      <c r="T41" s="12">
        <v>2</v>
      </c>
      <c r="U41" s="12">
        <v>4</v>
      </c>
      <c r="V41" s="12">
        <v>4</v>
      </c>
      <c r="W41" s="12">
        <v>8</v>
      </c>
      <c r="X41" s="25">
        <f>SUM(N41:W41)</f>
        <v>37</v>
      </c>
      <c r="Y41" s="19">
        <v>56</v>
      </c>
      <c r="Z41" s="21">
        <f>X41/Y41</f>
        <v>0.6607142857142857</v>
      </c>
      <c r="AA41" s="56" t="str">
        <f>IF(X41&gt;75%*Y41,"Победитель",IF(X41&gt;50%*Y41,"Призёр","Участник"))</f>
        <v>Призёр</v>
      </c>
    </row>
    <row r="42" spans="1:27" x14ac:dyDescent="0.3">
      <c r="A42" s="47">
        <v>37</v>
      </c>
      <c r="B42" s="16" t="s">
        <v>12</v>
      </c>
      <c r="C42" s="16" t="s">
        <v>238</v>
      </c>
      <c r="D42" s="16" t="s">
        <v>227</v>
      </c>
      <c r="E42" s="16" t="s">
        <v>37</v>
      </c>
      <c r="F42" s="18" t="str">
        <f>LEFT(C42,1)</f>
        <v>Б</v>
      </c>
      <c r="G42" s="18" t="str">
        <f>LEFT(D42,1)</f>
        <v>А</v>
      </c>
      <c r="H42" s="18" t="str">
        <f>LEFT(E42,1)</f>
        <v>А</v>
      </c>
      <c r="I42" s="9">
        <v>11042005</v>
      </c>
      <c r="J42" s="16" t="s">
        <v>230</v>
      </c>
      <c r="K42" s="24">
        <v>8</v>
      </c>
      <c r="L42" s="16" t="s">
        <v>521</v>
      </c>
      <c r="M42" s="13" t="str">
        <f>CONCATENATE(B42,"-",F42,G42,H42,"-",I42)</f>
        <v>Ж-БАА-11042005</v>
      </c>
      <c r="N42" s="20">
        <v>8</v>
      </c>
      <c r="O42" s="20">
        <v>3</v>
      </c>
      <c r="P42" s="20">
        <v>2</v>
      </c>
      <c r="Q42" s="20">
        <v>4</v>
      </c>
      <c r="R42" s="20">
        <v>2</v>
      </c>
      <c r="S42" s="20">
        <v>4</v>
      </c>
      <c r="T42" s="20">
        <v>2</v>
      </c>
      <c r="U42" s="20">
        <v>0</v>
      </c>
      <c r="V42" s="20">
        <v>11</v>
      </c>
      <c r="W42" s="20">
        <v>0</v>
      </c>
      <c r="X42" s="25">
        <f>SUM(N42:W42)</f>
        <v>36</v>
      </c>
      <c r="Y42" s="19">
        <v>56</v>
      </c>
      <c r="Z42" s="21">
        <f>X42/Y42</f>
        <v>0.6428571428571429</v>
      </c>
      <c r="AA42" s="56" t="str">
        <f>IF(X42&gt;75%*Y42,"Победитель",IF(X42&gt;50%*Y42,"Призёр","Участник"))</f>
        <v>Призёр</v>
      </c>
    </row>
    <row r="43" spans="1:27" x14ac:dyDescent="0.3">
      <c r="A43" s="47">
        <v>38</v>
      </c>
      <c r="B43" s="17" t="s">
        <v>12</v>
      </c>
      <c r="C43" s="17" t="s">
        <v>297</v>
      </c>
      <c r="D43" s="17" t="s">
        <v>159</v>
      </c>
      <c r="E43" s="17" t="s">
        <v>52</v>
      </c>
      <c r="F43" s="18" t="str">
        <f>LEFT(C43,1)</f>
        <v>С</v>
      </c>
      <c r="G43" s="18" t="str">
        <f>LEFT(D43,1)</f>
        <v>Д</v>
      </c>
      <c r="H43" s="18" t="str">
        <f>LEFT(E43,1)</f>
        <v>М</v>
      </c>
      <c r="I43" s="6" t="s">
        <v>229</v>
      </c>
      <c r="J43" s="17" t="s">
        <v>265</v>
      </c>
      <c r="K43" s="9">
        <v>8</v>
      </c>
      <c r="L43" s="17" t="s">
        <v>26</v>
      </c>
      <c r="M43" s="13" t="str">
        <f>CONCATENATE(B43,"-",F43,G43,H43,"-",I43)</f>
        <v>Ж-СДМ-05092005</v>
      </c>
      <c r="N43" s="20">
        <v>8</v>
      </c>
      <c r="O43" s="20">
        <v>1</v>
      </c>
      <c r="P43" s="20">
        <v>2</v>
      </c>
      <c r="Q43" s="20">
        <v>1</v>
      </c>
      <c r="R43" s="20">
        <v>1</v>
      </c>
      <c r="S43" s="20">
        <v>2</v>
      </c>
      <c r="T43" s="20">
        <v>4</v>
      </c>
      <c r="U43" s="20">
        <v>6</v>
      </c>
      <c r="V43" s="20">
        <v>5</v>
      </c>
      <c r="W43" s="20">
        <v>4</v>
      </c>
      <c r="X43" s="25">
        <f>SUM(N43:W43)</f>
        <v>34</v>
      </c>
      <c r="Y43" s="19">
        <v>56</v>
      </c>
      <c r="Z43" s="21">
        <f>X43/Y43</f>
        <v>0.6071428571428571</v>
      </c>
      <c r="AA43" s="56" t="str">
        <f>IF(X43&gt;75%*Y43,"Победитель",IF(X43&gt;50%*Y43,"Призёр","Участник"))</f>
        <v>Призёр</v>
      </c>
    </row>
    <row r="44" spans="1:27" x14ac:dyDescent="0.3">
      <c r="A44" s="47">
        <v>39</v>
      </c>
      <c r="B44" s="16" t="s">
        <v>63</v>
      </c>
      <c r="C44" s="26" t="s">
        <v>425</v>
      </c>
      <c r="D44" s="26" t="s">
        <v>426</v>
      </c>
      <c r="E44" s="26" t="s">
        <v>57</v>
      </c>
      <c r="F44" s="18" t="str">
        <f>LEFT(C44,1)</f>
        <v>П</v>
      </c>
      <c r="G44" s="18" t="str">
        <f>LEFT(D44,1)</f>
        <v>И</v>
      </c>
      <c r="H44" s="18" t="str">
        <f>LEFT(E44,1)</f>
        <v>Н</v>
      </c>
      <c r="I44" s="27">
        <v>23072005</v>
      </c>
      <c r="J44" s="11" t="s">
        <v>422</v>
      </c>
      <c r="K44" s="9">
        <v>8</v>
      </c>
      <c r="L44" s="14" t="s">
        <v>505</v>
      </c>
      <c r="M44" s="13" t="str">
        <f>CONCATENATE(B44,"-",F44,G44,H44,"-",I44)</f>
        <v>М-ПИН-23072005</v>
      </c>
      <c r="N44" s="20">
        <v>7</v>
      </c>
      <c r="O44" s="20">
        <v>1</v>
      </c>
      <c r="P44" s="20">
        <v>3</v>
      </c>
      <c r="Q44" s="20">
        <v>2</v>
      </c>
      <c r="R44" s="20">
        <v>1</v>
      </c>
      <c r="S44" s="20">
        <v>4</v>
      </c>
      <c r="T44" s="20">
        <v>2</v>
      </c>
      <c r="U44" s="20">
        <v>4</v>
      </c>
      <c r="V44" s="20">
        <v>5</v>
      </c>
      <c r="W44" s="20">
        <v>0</v>
      </c>
      <c r="X44" s="25">
        <f>SUM(N44:W44)</f>
        <v>29</v>
      </c>
      <c r="Y44" s="19">
        <v>56</v>
      </c>
      <c r="Z44" s="21">
        <f>X44/Y44</f>
        <v>0.5178571428571429</v>
      </c>
      <c r="AA44" s="56" t="str">
        <f>IF(X44&gt;75%*Y44,"Победитель",IF(X44&gt;50%*Y44,"Призёр","Участник"))</f>
        <v>Призёр</v>
      </c>
    </row>
    <row r="45" spans="1:27" x14ac:dyDescent="0.3">
      <c r="A45" s="47">
        <v>40</v>
      </c>
      <c r="B45" s="16" t="s">
        <v>63</v>
      </c>
      <c r="C45" s="16" t="s">
        <v>386</v>
      </c>
      <c r="D45" s="16" t="s">
        <v>223</v>
      </c>
      <c r="E45" s="16" t="s">
        <v>75</v>
      </c>
      <c r="F45" s="18" t="str">
        <f>LEFT(C45,1)</f>
        <v>К</v>
      </c>
      <c r="G45" s="18" t="str">
        <f>LEFT(D45,1)</f>
        <v>П</v>
      </c>
      <c r="H45" s="18" t="str">
        <f>LEFT(E45,1)</f>
        <v>Д</v>
      </c>
      <c r="I45" s="9" t="s">
        <v>387</v>
      </c>
      <c r="J45" s="16" t="s">
        <v>381</v>
      </c>
      <c r="K45" s="24">
        <v>8</v>
      </c>
      <c r="L45" s="16" t="s">
        <v>427</v>
      </c>
      <c r="M45" s="13" t="str">
        <f>CONCATENATE(B45,"-",F45,G45,H45,"-",I45)</f>
        <v>М-КПД-05052006</v>
      </c>
      <c r="N45" s="20">
        <v>9</v>
      </c>
      <c r="O45" s="20">
        <v>2</v>
      </c>
      <c r="P45" s="20">
        <v>3</v>
      </c>
      <c r="Q45" s="20">
        <v>0</v>
      </c>
      <c r="R45" s="20">
        <v>2</v>
      </c>
      <c r="S45" s="20">
        <v>4</v>
      </c>
      <c r="T45" s="20">
        <v>2</v>
      </c>
      <c r="U45" s="20">
        <v>0</v>
      </c>
      <c r="V45" s="20">
        <v>5</v>
      </c>
      <c r="W45" s="20">
        <v>0</v>
      </c>
      <c r="X45" s="25">
        <f>SUM(N45:W45)</f>
        <v>27</v>
      </c>
      <c r="Y45" s="19">
        <v>56</v>
      </c>
      <c r="Z45" s="21">
        <f>X45/Y45</f>
        <v>0.48214285714285715</v>
      </c>
      <c r="AA45" s="56" t="str">
        <f>IF(X45&gt;75%*Y45,"Победитель",IF(X45&gt;50%*Y45,"Призёр","Участник"))</f>
        <v>Участник</v>
      </c>
    </row>
    <row r="46" spans="1:27" x14ac:dyDescent="0.3">
      <c r="A46" s="47">
        <v>41</v>
      </c>
      <c r="B46" s="3" t="s">
        <v>12</v>
      </c>
      <c r="C46" s="1" t="s">
        <v>22</v>
      </c>
      <c r="D46" s="1" t="s">
        <v>23</v>
      </c>
      <c r="E46" s="1" t="s">
        <v>24</v>
      </c>
      <c r="F46" s="18" t="str">
        <f>LEFT(C46,1)</f>
        <v>К</v>
      </c>
      <c r="G46" s="18" t="str">
        <f>LEFT(D46,1)</f>
        <v>С</v>
      </c>
      <c r="H46" s="18" t="str">
        <f>LEFT(E46,1)</f>
        <v>В</v>
      </c>
      <c r="I46" s="5" t="s">
        <v>61</v>
      </c>
      <c r="J46" s="2" t="s">
        <v>25</v>
      </c>
      <c r="K46" s="8">
        <v>8</v>
      </c>
      <c r="L46" s="2" t="s">
        <v>506</v>
      </c>
      <c r="M46" s="13" t="str">
        <f>CONCATENATE(B46,"-",F46,G46,H46,"-",I46)</f>
        <v>Ж-КСВ-09062005</v>
      </c>
      <c r="N46" s="12">
        <v>10</v>
      </c>
      <c r="O46" s="12">
        <v>1</v>
      </c>
      <c r="P46" s="12">
        <v>2</v>
      </c>
      <c r="Q46" s="12">
        <v>0</v>
      </c>
      <c r="R46" s="12">
        <v>1</v>
      </c>
      <c r="S46" s="12">
        <v>4</v>
      </c>
      <c r="T46" s="12">
        <v>3</v>
      </c>
      <c r="U46" s="12">
        <v>0</v>
      </c>
      <c r="V46" s="12">
        <v>2</v>
      </c>
      <c r="W46" s="12">
        <v>0</v>
      </c>
      <c r="X46" s="25">
        <f>SUM(N46:W46)</f>
        <v>23</v>
      </c>
      <c r="Y46" s="19">
        <v>56</v>
      </c>
      <c r="Z46" s="21">
        <f>X46/Y46</f>
        <v>0.4107142857142857</v>
      </c>
      <c r="AA46" s="56" t="str">
        <f>IF(X46&gt;75%*Y46,"Победитель",IF(X46&gt;50%*Y46,"Призёр","Участник"))</f>
        <v>Участник</v>
      </c>
    </row>
    <row r="47" spans="1:27" x14ac:dyDescent="0.3">
      <c r="A47" s="47">
        <v>42</v>
      </c>
      <c r="B47" s="17" t="s">
        <v>12</v>
      </c>
      <c r="C47" s="17" t="s">
        <v>228</v>
      </c>
      <c r="D47" s="17" t="s">
        <v>54</v>
      </c>
      <c r="E47" s="17" t="s">
        <v>300</v>
      </c>
      <c r="F47" s="18" t="str">
        <f>LEFT(C47,1)</f>
        <v>П</v>
      </c>
      <c r="G47" s="18" t="str">
        <f>LEFT(D47,1)</f>
        <v>А</v>
      </c>
      <c r="H47" s="18" t="str">
        <f>LEFT(E47,1)</f>
        <v>И</v>
      </c>
      <c r="I47" s="6" t="s">
        <v>351</v>
      </c>
      <c r="J47" s="17" t="s">
        <v>265</v>
      </c>
      <c r="K47" s="6" t="s">
        <v>347</v>
      </c>
      <c r="L47" s="17" t="s">
        <v>509</v>
      </c>
      <c r="M47" s="13" t="str">
        <f>CONCATENATE(B47,"-",F47,G47,H47,"-",I47)</f>
        <v>Ж-ПАИ-31072005</v>
      </c>
      <c r="N47" s="20">
        <v>6</v>
      </c>
      <c r="O47" s="20">
        <v>1</v>
      </c>
      <c r="P47" s="20">
        <v>1</v>
      </c>
      <c r="Q47" s="20">
        <v>2</v>
      </c>
      <c r="R47" s="20">
        <v>0</v>
      </c>
      <c r="S47" s="20">
        <v>2</v>
      </c>
      <c r="T47" s="20">
        <v>2</v>
      </c>
      <c r="U47" s="20">
        <v>0</v>
      </c>
      <c r="V47" s="20">
        <v>8</v>
      </c>
      <c r="W47" s="20">
        <v>0</v>
      </c>
      <c r="X47" s="25">
        <f>SUM(N47:W47)</f>
        <v>22</v>
      </c>
      <c r="Y47" s="19">
        <v>56</v>
      </c>
      <c r="Z47" s="21">
        <f>X47/Y47</f>
        <v>0.39285714285714285</v>
      </c>
      <c r="AA47" s="56" t="str">
        <f>IF(X47&gt;75%*Y47,"Победитель",IF(X47&gt;50%*Y47,"Призёр","Участник"))</f>
        <v>Участник</v>
      </c>
    </row>
    <row r="48" spans="1:27" x14ac:dyDescent="0.3">
      <c r="A48" s="47">
        <v>43</v>
      </c>
      <c r="B48" s="17" t="s">
        <v>447</v>
      </c>
      <c r="C48" s="17" t="s">
        <v>269</v>
      </c>
      <c r="D48" s="17" t="s">
        <v>80</v>
      </c>
      <c r="E48" s="17" t="s">
        <v>60</v>
      </c>
      <c r="F48" s="18" t="str">
        <f>LEFT(C48,1)</f>
        <v>Ф</v>
      </c>
      <c r="G48" s="18" t="str">
        <f>LEFT(D48,1)</f>
        <v>Т</v>
      </c>
      <c r="H48" s="18" t="str">
        <f>LEFT(E48,1)</f>
        <v>М</v>
      </c>
      <c r="I48" s="6" t="s">
        <v>349</v>
      </c>
      <c r="J48" s="17" t="s">
        <v>265</v>
      </c>
      <c r="K48" s="9">
        <v>8</v>
      </c>
      <c r="L48" s="17" t="s">
        <v>508</v>
      </c>
      <c r="M48" s="13" t="str">
        <f>CONCATENATE(B48,"-",F48,G48,H48,"-",I48)</f>
        <v>М -ФТМ-18042005</v>
      </c>
      <c r="N48" s="20">
        <v>7</v>
      </c>
      <c r="O48" s="20">
        <v>1</v>
      </c>
      <c r="P48" s="20">
        <v>2</v>
      </c>
      <c r="Q48" s="20">
        <v>3</v>
      </c>
      <c r="R48" s="20">
        <v>2</v>
      </c>
      <c r="S48" s="20">
        <v>2</v>
      </c>
      <c r="T48" s="20">
        <v>1</v>
      </c>
      <c r="U48" s="20">
        <v>0</v>
      </c>
      <c r="V48" s="20">
        <v>3</v>
      </c>
      <c r="W48" s="20">
        <v>0</v>
      </c>
      <c r="X48" s="25">
        <f>SUM(N48:W48)</f>
        <v>21</v>
      </c>
      <c r="Y48" s="19">
        <v>56</v>
      </c>
      <c r="Z48" s="21">
        <f>X48/Y48</f>
        <v>0.375</v>
      </c>
      <c r="AA48" s="56" t="str">
        <f>IF(X48&gt;75%*Y48,"Победитель",IF(X48&gt;50%*Y48,"Призёр","Участник"))</f>
        <v>Участник</v>
      </c>
    </row>
    <row r="49" spans="1:27" x14ac:dyDescent="0.3">
      <c r="A49" s="47">
        <v>44</v>
      </c>
      <c r="B49" s="17" t="s">
        <v>12</v>
      </c>
      <c r="C49" s="17" t="s">
        <v>267</v>
      </c>
      <c r="D49" s="17" t="s">
        <v>298</v>
      </c>
      <c r="E49" s="17" t="s">
        <v>87</v>
      </c>
      <c r="F49" s="18" t="str">
        <f>LEFT(C49,1)</f>
        <v>К</v>
      </c>
      <c r="G49" s="18" t="str">
        <f>LEFT(D49,1)</f>
        <v>И</v>
      </c>
      <c r="H49" s="18" t="str">
        <f>LEFT(E49,1)</f>
        <v>А</v>
      </c>
      <c r="I49" s="6" t="s">
        <v>350</v>
      </c>
      <c r="J49" s="17" t="s">
        <v>265</v>
      </c>
      <c r="K49" s="9">
        <v>8</v>
      </c>
      <c r="L49" s="17" t="s">
        <v>33</v>
      </c>
      <c r="M49" s="13" t="str">
        <f>CONCATENATE(B49,"-",F49,G49,H49,"-",I49)</f>
        <v>Ж-КИА-04052005</v>
      </c>
      <c r="N49" s="20">
        <v>8</v>
      </c>
      <c r="O49" s="20">
        <v>2</v>
      </c>
      <c r="P49" s="20">
        <v>3</v>
      </c>
      <c r="Q49" s="20">
        <v>1</v>
      </c>
      <c r="R49" s="20">
        <v>4</v>
      </c>
      <c r="S49" s="20">
        <v>2</v>
      </c>
      <c r="T49" s="20">
        <v>0</v>
      </c>
      <c r="U49" s="20">
        <v>0</v>
      </c>
      <c r="V49" s="20">
        <v>0</v>
      </c>
      <c r="W49" s="20">
        <v>0</v>
      </c>
      <c r="X49" s="25">
        <f>SUM(N49:W49)</f>
        <v>20</v>
      </c>
      <c r="Y49" s="19">
        <v>56</v>
      </c>
      <c r="Z49" s="21">
        <f>X49/Y49</f>
        <v>0.35714285714285715</v>
      </c>
      <c r="AA49" s="56" t="str">
        <f>IF(X49&gt;75%*Y49,"Победитель",IF(X49&gt;50%*Y49,"Призёр","Участник"))</f>
        <v>Участник</v>
      </c>
    </row>
    <row r="50" spans="1:27" x14ac:dyDescent="0.3">
      <c r="A50" s="47">
        <v>45</v>
      </c>
      <c r="B50" s="16" t="s">
        <v>12</v>
      </c>
      <c r="C50" s="16" t="s">
        <v>155</v>
      </c>
      <c r="D50" s="16" t="s">
        <v>156</v>
      </c>
      <c r="E50" s="16" t="s">
        <v>157</v>
      </c>
      <c r="F50" s="18" t="str">
        <f>LEFT(C50,1)</f>
        <v>Д</v>
      </c>
      <c r="G50" s="18" t="str">
        <f>LEFT(D50,1)</f>
        <v>Л</v>
      </c>
      <c r="H50" s="18" t="str">
        <f>LEFT(E50,1)</f>
        <v>М</v>
      </c>
      <c r="I50" s="9" t="s">
        <v>158</v>
      </c>
      <c r="J50" s="16" t="s">
        <v>86</v>
      </c>
      <c r="K50" s="24">
        <v>8</v>
      </c>
      <c r="L50" s="16" t="s">
        <v>452</v>
      </c>
      <c r="M50" s="13" t="str">
        <f>CONCATENATE(B50,"-",F50,G50,H50,"-",I50)</f>
        <v>Ж-ДЛМ-17082005</v>
      </c>
      <c r="N50" s="20">
        <v>4</v>
      </c>
      <c r="O50" s="20">
        <v>0</v>
      </c>
      <c r="P50" s="20">
        <v>2</v>
      </c>
      <c r="Q50" s="20">
        <v>0</v>
      </c>
      <c r="R50" s="20">
        <v>0</v>
      </c>
      <c r="S50" s="20">
        <v>2</v>
      </c>
      <c r="T50" s="20">
        <v>5</v>
      </c>
      <c r="U50" s="20">
        <v>0</v>
      </c>
      <c r="V50" s="20">
        <v>5</v>
      </c>
      <c r="W50" s="20">
        <v>0</v>
      </c>
      <c r="X50" s="25">
        <f>SUM(N50:W50)</f>
        <v>18</v>
      </c>
      <c r="Y50" s="19">
        <v>56</v>
      </c>
      <c r="Z50" s="21">
        <f>X50/Y50</f>
        <v>0.32142857142857145</v>
      </c>
      <c r="AA50" s="56" t="str">
        <f>IF(X50&gt;75%*Y50,"Победитель",IF(X50&gt;50%*Y50,"Призёр","Участник"))</f>
        <v>Участник</v>
      </c>
    </row>
    <row r="51" spans="1:27" x14ac:dyDescent="0.3">
      <c r="A51" s="47">
        <v>46</v>
      </c>
      <c r="B51" s="17" t="s">
        <v>12</v>
      </c>
      <c r="C51" s="17" t="s">
        <v>296</v>
      </c>
      <c r="D51" s="17" t="s">
        <v>227</v>
      </c>
      <c r="E51" s="17" t="s">
        <v>45</v>
      </c>
      <c r="F51" s="18" t="str">
        <f>LEFT(C51,1)</f>
        <v>Ф</v>
      </c>
      <c r="G51" s="18" t="str">
        <f>LEFT(D51,1)</f>
        <v>А</v>
      </c>
      <c r="H51" s="18" t="str">
        <f>LEFT(E51,1)</f>
        <v>С</v>
      </c>
      <c r="I51" s="6" t="s">
        <v>348</v>
      </c>
      <c r="J51" s="17" t="s">
        <v>265</v>
      </c>
      <c r="K51" s="10" t="s">
        <v>347</v>
      </c>
      <c r="L51" s="17" t="s">
        <v>32</v>
      </c>
      <c r="M51" s="13" t="str">
        <f>CONCATENATE(B51,"-",F51,G51,H51,"-",I51)</f>
        <v>Ж-ФАС-04122005</v>
      </c>
      <c r="N51" s="20">
        <v>6</v>
      </c>
      <c r="O51" s="20">
        <v>1</v>
      </c>
      <c r="P51" s="20">
        <v>1</v>
      </c>
      <c r="Q51" s="20">
        <v>0</v>
      </c>
      <c r="R51" s="20">
        <v>0</v>
      </c>
      <c r="S51" s="20">
        <v>0</v>
      </c>
      <c r="T51" s="20">
        <v>2</v>
      </c>
      <c r="U51" s="20">
        <v>1</v>
      </c>
      <c r="V51" s="20">
        <v>0</v>
      </c>
      <c r="W51" s="20">
        <v>0</v>
      </c>
      <c r="X51" s="25">
        <f>SUM(N51:W51)</f>
        <v>11</v>
      </c>
      <c r="Y51" s="19">
        <v>56</v>
      </c>
      <c r="Z51" s="21">
        <f>X51/Y51</f>
        <v>0.19642857142857142</v>
      </c>
      <c r="AA51" s="56" t="str">
        <f>IF(X51&gt;75%*Y51,"Победитель",IF(X51&gt;50%*Y51,"Призёр","Участник"))</f>
        <v>Участник</v>
      </c>
    </row>
    <row r="52" spans="1:27" x14ac:dyDescent="0.3">
      <c r="A52" s="47">
        <v>47</v>
      </c>
      <c r="B52" s="16" t="s">
        <v>12</v>
      </c>
      <c r="C52" s="16" t="s">
        <v>395</v>
      </c>
      <c r="D52" s="16" t="s">
        <v>105</v>
      </c>
      <c r="E52" s="16" t="s">
        <v>37</v>
      </c>
      <c r="F52" s="18" t="str">
        <f>LEFT(C52,1)</f>
        <v>Б</v>
      </c>
      <c r="G52" s="18" t="str">
        <f>LEFT(D52,1)</f>
        <v>Д</v>
      </c>
      <c r="H52" s="18" t="str">
        <f>LEFT(E52,1)</f>
        <v>А</v>
      </c>
      <c r="I52" s="9" t="s">
        <v>394</v>
      </c>
      <c r="J52" s="16" t="s">
        <v>381</v>
      </c>
      <c r="K52" s="24">
        <v>9</v>
      </c>
      <c r="L52" s="16" t="s">
        <v>529</v>
      </c>
      <c r="M52" s="13" t="str">
        <f>CONCATENATE(B52,"-",F52,G52,H52,"-",I52)</f>
        <v>Ж-БДА-26012005</v>
      </c>
      <c r="N52" s="20">
        <v>6</v>
      </c>
      <c r="O52" s="20">
        <v>7</v>
      </c>
      <c r="P52" s="20">
        <v>4</v>
      </c>
      <c r="Q52" s="20">
        <v>4</v>
      </c>
      <c r="R52" s="20">
        <v>2</v>
      </c>
      <c r="S52" s="20">
        <v>0</v>
      </c>
      <c r="T52" s="20">
        <v>0</v>
      </c>
      <c r="U52" s="20">
        <v>7</v>
      </c>
      <c r="V52" s="20">
        <v>1</v>
      </c>
      <c r="W52" s="20"/>
      <c r="X52" s="25">
        <f>SUM(N52:W52)</f>
        <v>31</v>
      </c>
      <c r="Y52" s="19">
        <v>150</v>
      </c>
      <c r="Z52" s="21">
        <f>X52/Y52</f>
        <v>0.20666666666666667</v>
      </c>
      <c r="AA52" s="56" t="str">
        <f>IF(X52&gt;75%*Y52,"Победитель",IF(X52&gt;50%*Y52,"Призёр","Участник"))</f>
        <v>Участник</v>
      </c>
    </row>
    <row r="53" spans="1:27" x14ac:dyDescent="0.3">
      <c r="A53" s="47">
        <v>48</v>
      </c>
      <c r="B53" s="16" t="s">
        <v>12</v>
      </c>
      <c r="C53" s="16" t="s">
        <v>299</v>
      </c>
      <c r="D53" s="16" t="s">
        <v>309</v>
      </c>
      <c r="E53" s="16" t="s">
        <v>87</v>
      </c>
      <c r="F53" s="18" t="str">
        <f>LEFT(C53,1)</f>
        <v>В</v>
      </c>
      <c r="G53" s="18" t="str">
        <f>LEFT(D53,1)</f>
        <v>Е</v>
      </c>
      <c r="H53" s="18" t="str">
        <f>LEFT(E53,1)</f>
        <v>А</v>
      </c>
      <c r="I53" s="9">
        <v>20022004</v>
      </c>
      <c r="J53" s="16" t="s">
        <v>422</v>
      </c>
      <c r="K53" s="24">
        <v>9</v>
      </c>
      <c r="L53" s="16" t="s">
        <v>620</v>
      </c>
      <c r="M53" s="13" t="str">
        <f>CONCATENATE(B53,"-",F53,G53,H53,"-",I53)</f>
        <v>Ж-ВЕА-20022004</v>
      </c>
      <c r="N53" s="20">
        <v>0</v>
      </c>
      <c r="O53" s="20">
        <v>4</v>
      </c>
      <c r="P53" s="20">
        <v>0</v>
      </c>
      <c r="Q53" s="20">
        <v>8</v>
      </c>
      <c r="R53" s="20">
        <v>2</v>
      </c>
      <c r="S53" s="20">
        <v>0</v>
      </c>
      <c r="T53" s="20">
        <v>16</v>
      </c>
      <c r="U53" s="20">
        <v>1</v>
      </c>
      <c r="V53" s="20">
        <v>0</v>
      </c>
      <c r="W53" s="20">
        <v>0</v>
      </c>
      <c r="X53" s="25">
        <f>SUM(N53:W53)</f>
        <v>31</v>
      </c>
      <c r="Y53" s="19">
        <v>150</v>
      </c>
      <c r="Z53" s="21">
        <f>X53/Y53</f>
        <v>0.20666666666666667</v>
      </c>
      <c r="AA53" s="56" t="str">
        <f>IF(X53&gt;75%*Y53,"Победитель",IF(X53&gt;50%*Y53,"Призёр","Участник"))</f>
        <v>Участник</v>
      </c>
    </row>
    <row r="54" spans="1:27" x14ac:dyDescent="0.3">
      <c r="A54" s="47">
        <v>49</v>
      </c>
      <c r="B54" s="16" t="s">
        <v>12</v>
      </c>
      <c r="C54" s="16" t="s">
        <v>144</v>
      </c>
      <c r="D54" s="16" t="s">
        <v>99</v>
      </c>
      <c r="E54" s="16" t="s">
        <v>39</v>
      </c>
      <c r="F54" s="18" t="str">
        <f>LEFT(C54,1)</f>
        <v>К</v>
      </c>
      <c r="G54" s="18" t="str">
        <f>LEFT(D54,1)</f>
        <v>С</v>
      </c>
      <c r="H54" s="18" t="str">
        <f>LEFT(E54,1)</f>
        <v>А</v>
      </c>
      <c r="I54" s="9" t="s">
        <v>145</v>
      </c>
      <c r="J54" s="16" t="s">
        <v>86</v>
      </c>
      <c r="K54" s="24">
        <v>9</v>
      </c>
      <c r="L54" s="16" t="s">
        <v>566</v>
      </c>
      <c r="M54" s="13" t="str">
        <f>CONCATENATE(B54,"-",F54,G54,H54,"-",I54)</f>
        <v>Ж-КСА-29092004</v>
      </c>
      <c r="N54" s="20">
        <v>2</v>
      </c>
      <c r="O54" s="20">
        <v>4</v>
      </c>
      <c r="P54" s="20">
        <v>4</v>
      </c>
      <c r="Q54" s="20">
        <v>4</v>
      </c>
      <c r="R54" s="20">
        <v>2</v>
      </c>
      <c r="S54" s="20">
        <v>0</v>
      </c>
      <c r="T54" s="20">
        <v>0</v>
      </c>
      <c r="U54" s="20">
        <v>6</v>
      </c>
      <c r="V54" s="20">
        <v>5</v>
      </c>
      <c r="W54" s="20"/>
      <c r="X54" s="25">
        <f>SUM(N54:W54)</f>
        <v>27</v>
      </c>
      <c r="Y54" s="19">
        <v>150</v>
      </c>
      <c r="Z54" s="21">
        <f>X54/Y54</f>
        <v>0.18</v>
      </c>
      <c r="AA54" s="56" t="str">
        <f>IF(X54&gt;75%*Y54,"Победитель",IF(X54&gt;50%*Y54,"Призёр","Участник"))</f>
        <v>Участник</v>
      </c>
    </row>
    <row r="55" spans="1:27" x14ac:dyDescent="0.3">
      <c r="A55" s="47">
        <v>50</v>
      </c>
      <c r="B55" s="17" t="s">
        <v>12</v>
      </c>
      <c r="C55" s="17" t="s">
        <v>304</v>
      </c>
      <c r="D55" s="17" t="s">
        <v>50</v>
      </c>
      <c r="E55" s="17" t="s">
        <v>37</v>
      </c>
      <c r="F55" s="18" t="str">
        <f>LEFT(C55,1)</f>
        <v>С</v>
      </c>
      <c r="G55" s="18" t="str">
        <f>LEFT(D55,1)</f>
        <v>М</v>
      </c>
      <c r="H55" s="18" t="str">
        <f>LEFT(E55,1)</f>
        <v>А</v>
      </c>
      <c r="I55" s="6" t="s">
        <v>353</v>
      </c>
      <c r="J55" s="17" t="s">
        <v>265</v>
      </c>
      <c r="K55" s="6" t="s">
        <v>352</v>
      </c>
      <c r="L55" s="17" t="s">
        <v>433</v>
      </c>
      <c r="M55" s="13" t="str">
        <f>CONCATENATE(B55,"-",F55,G55,H55,"-",I55)</f>
        <v>Ж-СМА-02092005</v>
      </c>
      <c r="N55" s="20">
        <v>0</v>
      </c>
      <c r="O55" s="20">
        <v>5</v>
      </c>
      <c r="P55" s="20">
        <v>4</v>
      </c>
      <c r="Q55" s="20">
        <v>8</v>
      </c>
      <c r="R55" s="20">
        <v>0</v>
      </c>
      <c r="S55" s="20">
        <v>0</v>
      </c>
      <c r="T55" s="20">
        <v>0</v>
      </c>
      <c r="U55" s="20">
        <v>9</v>
      </c>
      <c r="V55" s="20">
        <v>0</v>
      </c>
      <c r="W55" s="20">
        <v>0</v>
      </c>
      <c r="X55" s="25">
        <f>SUM(N55:W55)</f>
        <v>26</v>
      </c>
      <c r="Y55" s="19">
        <v>150</v>
      </c>
      <c r="Z55" s="21">
        <f>X55/Y55</f>
        <v>0.17333333333333334</v>
      </c>
      <c r="AA55" s="56" t="str">
        <f>IF(X55&gt;75%*Y55,"Победитель",IF(X55&gt;50%*Y55,"Призёр","Участник"))</f>
        <v>Участник</v>
      </c>
    </row>
    <row r="56" spans="1:27" x14ac:dyDescent="0.3">
      <c r="A56" s="47">
        <v>51</v>
      </c>
      <c r="B56" s="16" t="s">
        <v>12</v>
      </c>
      <c r="C56" s="16" t="s">
        <v>146</v>
      </c>
      <c r="D56" s="16" t="s">
        <v>77</v>
      </c>
      <c r="E56" s="16" t="s">
        <v>87</v>
      </c>
      <c r="F56" s="18" t="str">
        <f>LEFT(C56,1)</f>
        <v>К</v>
      </c>
      <c r="G56" s="18" t="str">
        <f>LEFT(D56,1)</f>
        <v>Н</v>
      </c>
      <c r="H56" s="18" t="str">
        <f>LEFT(E56,1)</f>
        <v>А</v>
      </c>
      <c r="I56" s="9" t="s">
        <v>76</v>
      </c>
      <c r="J56" s="16" t="s">
        <v>86</v>
      </c>
      <c r="K56" s="24">
        <v>9</v>
      </c>
      <c r="L56" s="16" t="s">
        <v>516</v>
      </c>
      <c r="M56" s="13" t="str">
        <f>CONCATENATE(B56,"-",F56,G56,H56,"-",I56)</f>
        <v>Ж-КНА-08092004</v>
      </c>
      <c r="N56" s="20">
        <v>2</v>
      </c>
      <c r="O56" s="20">
        <v>5</v>
      </c>
      <c r="P56" s="20">
        <v>4</v>
      </c>
      <c r="Q56" s="20">
        <v>4</v>
      </c>
      <c r="R56" s="20">
        <v>4</v>
      </c>
      <c r="S56" s="20">
        <v>0</v>
      </c>
      <c r="T56" s="20">
        <v>0</v>
      </c>
      <c r="U56" s="20">
        <v>3</v>
      </c>
      <c r="V56" s="20">
        <v>1</v>
      </c>
      <c r="W56" s="20"/>
      <c r="X56" s="25">
        <f>SUM(N56:W56)</f>
        <v>23</v>
      </c>
      <c r="Y56" s="19">
        <v>150</v>
      </c>
      <c r="Z56" s="21">
        <f>X56/Y56</f>
        <v>0.15333333333333332</v>
      </c>
      <c r="AA56" s="56" t="str">
        <f>IF(X56&gt;75%*Y56,"Победитель",IF(X56&gt;50%*Y56,"Призёр","Участник"))</f>
        <v>Участник</v>
      </c>
    </row>
    <row r="57" spans="1:27" x14ac:dyDescent="0.3">
      <c r="A57" s="47">
        <v>52</v>
      </c>
      <c r="B57" s="16" t="s">
        <v>63</v>
      </c>
      <c r="C57" s="16" t="s">
        <v>224</v>
      </c>
      <c r="D57" s="16" t="s">
        <v>223</v>
      </c>
      <c r="E57" s="16" t="s">
        <v>150</v>
      </c>
      <c r="F57" s="18" t="str">
        <f>LEFT(C57,1)</f>
        <v>В</v>
      </c>
      <c r="G57" s="18" t="str">
        <f>LEFT(D57,1)</f>
        <v>П</v>
      </c>
      <c r="H57" s="18" t="str">
        <f>LEFT(E57,1)</f>
        <v>П</v>
      </c>
      <c r="I57" s="9" t="s">
        <v>394</v>
      </c>
      <c r="J57" s="16" t="s">
        <v>381</v>
      </c>
      <c r="K57" s="24">
        <v>9</v>
      </c>
      <c r="L57" s="16" t="s">
        <v>528</v>
      </c>
      <c r="M57" s="13" t="str">
        <f>CONCATENATE(B57,"-",F57,G57,H57,"-",I57)</f>
        <v>М-ВПП-26012005</v>
      </c>
      <c r="N57" s="20">
        <v>0</v>
      </c>
      <c r="O57" s="20">
        <v>8</v>
      </c>
      <c r="P57" s="20">
        <v>4</v>
      </c>
      <c r="Q57" s="20">
        <v>4</v>
      </c>
      <c r="R57" s="20">
        <v>2</v>
      </c>
      <c r="S57" s="20">
        <v>0</v>
      </c>
      <c r="T57" s="20">
        <v>0</v>
      </c>
      <c r="U57" s="20">
        <v>3</v>
      </c>
      <c r="V57" s="20">
        <v>1</v>
      </c>
      <c r="W57" s="20"/>
      <c r="X57" s="25">
        <f>SUM(N57:W57)</f>
        <v>22</v>
      </c>
      <c r="Y57" s="19">
        <v>150</v>
      </c>
      <c r="Z57" s="21">
        <f>X57/Y57</f>
        <v>0.14666666666666667</v>
      </c>
      <c r="AA57" s="56" t="str">
        <f>IF(X57&gt;75%*Y57,"Победитель",IF(X57&gt;50%*Y57,"Призёр","Участник"))</f>
        <v>Участник</v>
      </c>
    </row>
    <row r="58" spans="1:27" x14ac:dyDescent="0.3">
      <c r="A58" s="47">
        <v>53</v>
      </c>
      <c r="B58" s="16" t="s">
        <v>12</v>
      </c>
      <c r="C58" s="26" t="s">
        <v>321</v>
      </c>
      <c r="D58" s="26" t="s">
        <v>227</v>
      </c>
      <c r="E58" s="26" t="s">
        <v>305</v>
      </c>
      <c r="F58" s="18" t="str">
        <f>LEFT(C58,1)</f>
        <v>А</v>
      </c>
      <c r="G58" s="18" t="str">
        <f>LEFT(D58,1)</f>
        <v>А</v>
      </c>
      <c r="H58" s="18" t="str">
        <f>LEFT(E58,1)</f>
        <v>В</v>
      </c>
      <c r="I58" s="27">
        <v>25032004</v>
      </c>
      <c r="J58" s="11" t="s">
        <v>422</v>
      </c>
      <c r="K58" s="9">
        <v>9</v>
      </c>
      <c r="L58" s="16" t="s">
        <v>571</v>
      </c>
      <c r="M58" s="13" t="str">
        <f>CONCATENATE(B58,"-",F58,G58,H58,"-",I58)</f>
        <v>Ж-ААВ-25032004</v>
      </c>
      <c r="N58" s="20">
        <v>0</v>
      </c>
      <c r="O58" s="20">
        <v>3</v>
      </c>
      <c r="P58" s="20">
        <v>8</v>
      </c>
      <c r="Q58" s="20">
        <v>4</v>
      </c>
      <c r="R58" s="20">
        <v>0</v>
      </c>
      <c r="S58" s="20">
        <v>4</v>
      </c>
      <c r="T58" s="20">
        <v>1</v>
      </c>
      <c r="U58" s="20"/>
      <c r="V58" s="20"/>
      <c r="W58" s="20"/>
      <c r="X58" s="25">
        <f>SUM(N58:W58)</f>
        <v>20</v>
      </c>
      <c r="Y58" s="19">
        <v>150</v>
      </c>
      <c r="Z58" s="21">
        <f>X58/Y58</f>
        <v>0.13333333333333333</v>
      </c>
      <c r="AA58" s="56" t="str">
        <f>IF(X58&gt;75%*Y58,"Победитель",IF(X58&gt;50%*Y58,"Призёр","Участник"))</f>
        <v>Участник</v>
      </c>
    </row>
    <row r="59" spans="1:27" x14ac:dyDescent="0.3">
      <c r="A59" s="47">
        <v>54</v>
      </c>
      <c r="B59" s="3" t="s">
        <v>12</v>
      </c>
      <c r="C59" s="1" t="s">
        <v>43</v>
      </c>
      <c r="D59" s="1" t="s">
        <v>44</v>
      </c>
      <c r="E59" s="1" t="s">
        <v>45</v>
      </c>
      <c r="F59" s="18" t="str">
        <f>LEFT(C59,1)</f>
        <v>М</v>
      </c>
      <c r="G59" s="18" t="str">
        <f>LEFT(D59,1)</f>
        <v>Е</v>
      </c>
      <c r="H59" s="18" t="str">
        <f>LEFT(E59,1)</f>
        <v>С</v>
      </c>
      <c r="I59" s="5" t="s">
        <v>65</v>
      </c>
      <c r="J59" s="2" t="s">
        <v>25</v>
      </c>
      <c r="K59" s="8">
        <v>9</v>
      </c>
      <c r="L59" s="1" t="s">
        <v>511</v>
      </c>
      <c r="M59" s="13" t="str">
        <f>CONCATENATE(B59,"-",F59,G59,H59,"-",I59)</f>
        <v>Ж-МЕС-21012005</v>
      </c>
      <c r="N59" s="12">
        <v>0</v>
      </c>
      <c r="O59" s="12">
        <v>7</v>
      </c>
      <c r="P59" s="12">
        <v>0</v>
      </c>
      <c r="Q59" s="12">
        <v>4</v>
      </c>
      <c r="R59" s="12">
        <v>1</v>
      </c>
      <c r="S59" s="12">
        <v>0</v>
      </c>
      <c r="T59" s="12">
        <v>7</v>
      </c>
      <c r="U59" s="12">
        <v>0</v>
      </c>
      <c r="V59" s="12"/>
      <c r="W59" s="12"/>
      <c r="X59" s="25">
        <f>SUM(N59:W59)</f>
        <v>19</v>
      </c>
      <c r="Y59" s="19">
        <v>150</v>
      </c>
      <c r="Z59" s="21">
        <f>X59/Y59</f>
        <v>0.12666666666666668</v>
      </c>
      <c r="AA59" s="56" t="str">
        <f>IF(X59&gt;75%*Y59,"Победитель",IF(X59&gt;50%*Y59,"Призёр","Участник"))</f>
        <v>Участник</v>
      </c>
    </row>
    <row r="60" spans="1:27" x14ac:dyDescent="0.3">
      <c r="A60" s="47">
        <v>55</v>
      </c>
      <c r="B60" s="16" t="s">
        <v>12</v>
      </c>
      <c r="C60" s="16" t="s">
        <v>388</v>
      </c>
      <c r="D60" s="16" t="s">
        <v>162</v>
      </c>
      <c r="E60" s="16" t="s">
        <v>78</v>
      </c>
      <c r="F60" s="18" t="str">
        <f>LEFT(C60,1)</f>
        <v>Н</v>
      </c>
      <c r="G60" s="18" t="str">
        <f>LEFT(D60,1)</f>
        <v>П</v>
      </c>
      <c r="H60" s="18" t="str">
        <f>LEFT(E60,1)</f>
        <v>В</v>
      </c>
      <c r="I60" s="9" t="s">
        <v>389</v>
      </c>
      <c r="J60" s="16" t="s">
        <v>381</v>
      </c>
      <c r="K60" s="24">
        <v>9</v>
      </c>
      <c r="L60" s="16" t="s">
        <v>567</v>
      </c>
      <c r="M60" s="13" t="str">
        <f>CONCATENATE(B60,"-",F60,G60,H60,"-",I60)</f>
        <v>Ж-НПВ-12122003</v>
      </c>
      <c r="N60" s="20">
        <v>2</v>
      </c>
      <c r="O60" s="20">
        <v>6</v>
      </c>
      <c r="P60" s="20">
        <v>0</v>
      </c>
      <c r="Q60" s="20">
        <v>4</v>
      </c>
      <c r="R60" s="20">
        <v>2</v>
      </c>
      <c r="S60" s="20">
        <v>0</v>
      </c>
      <c r="T60" s="20">
        <v>0</v>
      </c>
      <c r="U60" s="20">
        <v>3</v>
      </c>
      <c r="V60" s="20">
        <v>1</v>
      </c>
      <c r="W60" s="20"/>
      <c r="X60" s="25">
        <f>SUM(N60:W60)</f>
        <v>18</v>
      </c>
      <c r="Y60" s="19">
        <v>150</v>
      </c>
      <c r="Z60" s="21">
        <f>X60/Y60</f>
        <v>0.12</v>
      </c>
      <c r="AA60" s="56" t="str">
        <f>IF(X60&gt;75%*Y60,"Победитель",IF(X60&gt;50%*Y60,"Призёр","Участник"))</f>
        <v>Участник</v>
      </c>
    </row>
    <row r="61" spans="1:27" x14ac:dyDescent="0.3">
      <c r="A61" s="47">
        <v>56</v>
      </c>
      <c r="B61" s="16" t="s">
        <v>12</v>
      </c>
      <c r="C61" s="16" t="s">
        <v>147</v>
      </c>
      <c r="D61" s="16" t="s">
        <v>51</v>
      </c>
      <c r="E61" s="16" t="s">
        <v>122</v>
      </c>
      <c r="F61" s="18" t="str">
        <f>LEFT(C61,1)</f>
        <v>С</v>
      </c>
      <c r="G61" s="18" t="str">
        <f>LEFT(D61,1)</f>
        <v>А</v>
      </c>
      <c r="H61" s="18" t="str">
        <f>LEFT(E61,1)</f>
        <v>Ю</v>
      </c>
      <c r="I61" s="9" t="s">
        <v>148</v>
      </c>
      <c r="J61" s="16" t="s">
        <v>86</v>
      </c>
      <c r="K61" s="24">
        <v>9</v>
      </c>
      <c r="L61" s="16" t="s">
        <v>568</v>
      </c>
      <c r="M61" s="13" t="str">
        <f>CONCATENATE(B61,"-",F61,G61,H61,"-",I61)</f>
        <v>Ж-САЮ-22042004</v>
      </c>
      <c r="N61" s="20">
        <v>0</v>
      </c>
      <c r="O61" s="20">
        <v>8</v>
      </c>
      <c r="P61" s="20">
        <v>4</v>
      </c>
      <c r="Q61" s="20">
        <v>0</v>
      </c>
      <c r="R61" s="20">
        <v>4</v>
      </c>
      <c r="S61" s="20">
        <v>0</v>
      </c>
      <c r="T61" s="20">
        <v>0</v>
      </c>
      <c r="U61" s="20">
        <v>0</v>
      </c>
      <c r="V61" s="20">
        <v>1</v>
      </c>
      <c r="W61" s="20"/>
      <c r="X61" s="25">
        <f>SUM(N61:W61)</f>
        <v>17</v>
      </c>
      <c r="Y61" s="19">
        <v>150</v>
      </c>
      <c r="Z61" s="21">
        <f>X61/Y61</f>
        <v>0.11333333333333333</v>
      </c>
      <c r="AA61" s="56" t="str">
        <f>IF(X61&gt;75%*Y61,"Победитель",IF(X61&gt;50%*Y61,"Призёр","Участник"))</f>
        <v>Участник</v>
      </c>
    </row>
    <row r="62" spans="1:27" x14ac:dyDescent="0.3">
      <c r="A62" s="47">
        <v>57</v>
      </c>
      <c r="B62" s="16" t="s">
        <v>63</v>
      </c>
      <c r="C62" s="16" t="s">
        <v>149</v>
      </c>
      <c r="D62" s="16" t="s">
        <v>512</v>
      </c>
      <c r="E62" s="16" t="s">
        <v>150</v>
      </c>
      <c r="F62" s="18" t="str">
        <f>LEFT(C62,1)</f>
        <v>Ш</v>
      </c>
      <c r="G62" s="18" t="str">
        <f>LEFT(D62,1)</f>
        <v>В</v>
      </c>
      <c r="H62" s="18" t="str">
        <f>LEFT(E62,1)</f>
        <v>П</v>
      </c>
      <c r="I62" s="9" t="s">
        <v>151</v>
      </c>
      <c r="J62" s="16" t="s">
        <v>86</v>
      </c>
      <c r="K62" s="24">
        <v>9</v>
      </c>
      <c r="L62" s="16" t="s">
        <v>513</v>
      </c>
      <c r="M62" s="13" t="str">
        <f>CONCATENATE(B62,"-",F62,G62,H62,"-",I62)</f>
        <v>М-ШВП-12122004</v>
      </c>
      <c r="N62" s="20">
        <v>2</v>
      </c>
      <c r="O62" s="20">
        <v>5</v>
      </c>
      <c r="P62" s="20">
        <v>0</v>
      </c>
      <c r="Q62" s="20">
        <v>0</v>
      </c>
      <c r="R62" s="20">
        <v>6</v>
      </c>
      <c r="S62" s="20">
        <v>0</v>
      </c>
      <c r="T62" s="20">
        <v>0</v>
      </c>
      <c r="U62" s="20">
        <v>3</v>
      </c>
      <c r="V62" s="20">
        <v>1</v>
      </c>
      <c r="W62" s="20"/>
      <c r="X62" s="25">
        <f>SUM(N62:W62)</f>
        <v>17</v>
      </c>
      <c r="Y62" s="19">
        <v>150</v>
      </c>
      <c r="Z62" s="21">
        <f>X62/Y62</f>
        <v>0.11333333333333333</v>
      </c>
      <c r="AA62" s="56" t="str">
        <f>IF(X62&gt;75%*Y62,"Победитель",IF(X62&gt;50%*Y62,"Призёр","Участник"))</f>
        <v>Участник</v>
      </c>
    </row>
    <row r="63" spans="1:27" x14ac:dyDescent="0.3">
      <c r="A63" s="47">
        <v>58</v>
      </c>
      <c r="B63" s="16" t="s">
        <v>12</v>
      </c>
      <c r="C63" s="16" t="s">
        <v>456</v>
      </c>
      <c r="D63" s="16" t="s">
        <v>220</v>
      </c>
      <c r="E63" s="16" t="s">
        <v>39</v>
      </c>
      <c r="F63" s="18" t="str">
        <f>LEFT(C63,1)</f>
        <v>К</v>
      </c>
      <c r="G63" s="18" t="str">
        <f>LEFT(D63,1)</f>
        <v>К</v>
      </c>
      <c r="H63" s="18" t="str">
        <f>LEFT(E63,1)</f>
        <v>А</v>
      </c>
      <c r="I63" s="9">
        <v>38255</v>
      </c>
      <c r="J63" s="16" t="s">
        <v>453</v>
      </c>
      <c r="K63" s="24">
        <v>9</v>
      </c>
      <c r="L63" s="16" t="s">
        <v>572</v>
      </c>
      <c r="M63" s="13" t="str">
        <f>CONCATENATE(B63,"-",F63,G63,H63,"-",I63)</f>
        <v>Ж-ККА-38255</v>
      </c>
      <c r="N63" s="20">
        <v>2</v>
      </c>
      <c r="O63" s="20">
        <v>6</v>
      </c>
      <c r="P63" s="20">
        <v>0</v>
      </c>
      <c r="Q63" s="20">
        <v>4</v>
      </c>
      <c r="R63" s="20">
        <v>2</v>
      </c>
      <c r="S63" s="20">
        <v>3</v>
      </c>
      <c r="T63" s="20">
        <v>0</v>
      </c>
      <c r="U63" s="20">
        <v>0</v>
      </c>
      <c r="V63" s="20">
        <v>0</v>
      </c>
      <c r="W63" s="20"/>
      <c r="X63" s="25">
        <f>SUM(N63:W63)</f>
        <v>17</v>
      </c>
      <c r="Y63" s="19">
        <v>150</v>
      </c>
      <c r="Z63" s="21">
        <f>X63/Y63</f>
        <v>0.11333333333333333</v>
      </c>
      <c r="AA63" s="56" t="str">
        <f>IF(X63&gt;75%*Y63,"Победитель",IF(X63&gt;50%*Y63,"Призёр","Участник"))</f>
        <v>Участник</v>
      </c>
    </row>
    <row r="64" spans="1:27" x14ac:dyDescent="0.3">
      <c r="A64" s="47">
        <v>59</v>
      </c>
      <c r="B64" s="16" t="s">
        <v>12</v>
      </c>
      <c r="C64" s="16" t="s">
        <v>390</v>
      </c>
      <c r="D64" s="16" t="s">
        <v>391</v>
      </c>
      <c r="E64" s="16" t="s">
        <v>37</v>
      </c>
      <c r="F64" s="18" t="str">
        <f>LEFT(C64,1)</f>
        <v>К</v>
      </c>
      <c r="G64" s="18" t="str">
        <f>LEFT(D64,1)</f>
        <v>А</v>
      </c>
      <c r="H64" s="18" t="str">
        <f>LEFT(E64,1)</f>
        <v>А</v>
      </c>
      <c r="I64" s="9" t="s">
        <v>392</v>
      </c>
      <c r="J64" s="16" t="s">
        <v>381</v>
      </c>
      <c r="K64" s="24">
        <v>9</v>
      </c>
      <c r="L64" s="16" t="s">
        <v>514</v>
      </c>
      <c r="M64" s="13" t="str">
        <f>CONCATENATE(B64,"-",F64,G64,H64,"-",I64)</f>
        <v>Ж-КАА-22022004</v>
      </c>
      <c r="N64" s="20">
        <v>0</v>
      </c>
      <c r="O64" s="20">
        <v>4</v>
      </c>
      <c r="P64" s="20">
        <v>0</v>
      </c>
      <c r="Q64" s="20">
        <v>0</v>
      </c>
      <c r="R64" s="20">
        <v>8</v>
      </c>
      <c r="S64" s="20">
        <v>3</v>
      </c>
      <c r="T64" s="20">
        <v>0</v>
      </c>
      <c r="U64" s="20">
        <v>0</v>
      </c>
      <c r="V64" s="20">
        <v>1</v>
      </c>
      <c r="W64" s="20"/>
      <c r="X64" s="25">
        <f>SUM(N64:W64)</f>
        <v>16</v>
      </c>
      <c r="Y64" s="19">
        <v>150</v>
      </c>
      <c r="Z64" s="21">
        <f>X64/Y64</f>
        <v>0.10666666666666667</v>
      </c>
      <c r="AA64" s="56" t="str">
        <f>IF(X64&gt;75%*Y64,"Победитель",IF(X64&gt;50%*Y64,"Призёр","Участник"))</f>
        <v>Участник</v>
      </c>
    </row>
    <row r="65" spans="1:27" x14ac:dyDescent="0.3">
      <c r="A65" s="47">
        <v>60</v>
      </c>
      <c r="B65" s="17" t="s">
        <v>447</v>
      </c>
      <c r="C65" s="17" t="s">
        <v>310</v>
      </c>
      <c r="D65" s="17" t="s">
        <v>74</v>
      </c>
      <c r="E65" s="17" t="s">
        <v>75</v>
      </c>
      <c r="F65" s="18" t="str">
        <f>LEFT(C65,1)</f>
        <v>Б</v>
      </c>
      <c r="G65" s="18" t="str">
        <f>LEFT(D65,1)</f>
        <v>И</v>
      </c>
      <c r="H65" s="18" t="str">
        <f>LEFT(E65,1)</f>
        <v>Д</v>
      </c>
      <c r="I65" s="6" t="s">
        <v>355</v>
      </c>
      <c r="J65" s="17" t="s">
        <v>265</v>
      </c>
      <c r="K65" s="6" t="s">
        <v>352</v>
      </c>
      <c r="L65" s="17" t="s">
        <v>518</v>
      </c>
      <c r="M65" s="13" t="str">
        <f>CONCATENATE(B65,"-",F65,G65,H65,"-",I65)</f>
        <v>М -БИД-25022004</v>
      </c>
      <c r="N65" s="20">
        <v>1</v>
      </c>
      <c r="O65" s="20">
        <v>7</v>
      </c>
      <c r="P65" s="20">
        <v>0</v>
      </c>
      <c r="Q65" s="20">
        <v>4</v>
      </c>
      <c r="R65" s="20">
        <v>2</v>
      </c>
      <c r="S65" s="20">
        <v>0</v>
      </c>
      <c r="T65" s="20">
        <v>0</v>
      </c>
      <c r="U65" s="20">
        <v>0</v>
      </c>
      <c r="V65" s="20">
        <v>1</v>
      </c>
      <c r="W65" s="20"/>
      <c r="X65" s="25">
        <f>SUM(N65:W65)</f>
        <v>15</v>
      </c>
      <c r="Y65" s="19">
        <v>150</v>
      </c>
      <c r="Z65" s="21">
        <f>X65/Y65</f>
        <v>0.1</v>
      </c>
      <c r="AA65" s="56" t="str">
        <f>IF(X65&gt;75%*Y65,"Победитель",IF(X65&gt;50%*Y65,"Призёр","Участник"))</f>
        <v>Участник</v>
      </c>
    </row>
    <row r="66" spans="1:27" x14ac:dyDescent="0.3">
      <c r="A66" s="47">
        <v>61</v>
      </c>
      <c r="B66" s="16" t="s">
        <v>12</v>
      </c>
      <c r="C66" s="16" t="s">
        <v>455</v>
      </c>
      <c r="D66" s="16" t="s">
        <v>51</v>
      </c>
      <c r="E66" s="16" t="s">
        <v>122</v>
      </c>
      <c r="F66" s="18" t="str">
        <f>LEFT(C66,1)</f>
        <v>К</v>
      </c>
      <c r="G66" s="18" t="str">
        <f>LEFT(D66,1)</f>
        <v>А</v>
      </c>
      <c r="H66" s="18" t="str">
        <f>LEFT(E66,1)</f>
        <v>Ю</v>
      </c>
      <c r="I66" s="9">
        <v>38398</v>
      </c>
      <c r="J66" s="16" t="s">
        <v>453</v>
      </c>
      <c r="K66" s="24">
        <v>9</v>
      </c>
      <c r="L66" s="16" t="s">
        <v>519</v>
      </c>
      <c r="M66" s="13" t="str">
        <f>CONCATENATE(B66,"-",F66,G66,H66,"-",I66)</f>
        <v>Ж-КАЮ-38398</v>
      </c>
      <c r="N66" s="20">
        <v>2</v>
      </c>
      <c r="O66" s="20">
        <v>2</v>
      </c>
      <c r="P66" s="20">
        <v>0</v>
      </c>
      <c r="Q66" s="20">
        <v>0</v>
      </c>
      <c r="R66" s="20">
        <v>4</v>
      </c>
      <c r="S66" s="20">
        <v>0</v>
      </c>
      <c r="T66" s="20">
        <v>0</v>
      </c>
      <c r="U66" s="20">
        <v>6</v>
      </c>
      <c r="V66" s="20">
        <v>1</v>
      </c>
      <c r="W66" s="20"/>
      <c r="X66" s="25">
        <f>SUM(N66:W66)</f>
        <v>15</v>
      </c>
      <c r="Y66" s="19">
        <v>150</v>
      </c>
      <c r="Z66" s="21">
        <f>X66/Y66</f>
        <v>0.1</v>
      </c>
      <c r="AA66" s="56" t="str">
        <f>IF(X66&gt;75%*Y66,"Победитель",IF(X66&gt;50%*Y66,"Призёр","Участник"))</f>
        <v>Участник</v>
      </c>
    </row>
    <row r="67" spans="1:27" x14ac:dyDescent="0.3">
      <c r="A67" s="47">
        <v>62</v>
      </c>
      <c r="B67" s="16" t="s">
        <v>63</v>
      </c>
      <c r="C67" s="16" t="s">
        <v>476</v>
      </c>
      <c r="D67" s="16" t="s">
        <v>142</v>
      </c>
      <c r="E67" s="16" t="s">
        <v>154</v>
      </c>
      <c r="F67" s="18" t="str">
        <f>LEFT(C67,1)</f>
        <v>И</v>
      </c>
      <c r="G67" s="18" t="str">
        <f>LEFT(D67,1)</f>
        <v>А</v>
      </c>
      <c r="H67" s="18" t="str">
        <f>LEFT(E67,1)</f>
        <v>К</v>
      </c>
      <c r="I67" s="9" t="s">
        <v>477</v>
      </c>
      <c r="J67" s="16" t="s">
        <v>475</v>
      </c>
      <c r="K67" s="24">
        <v>9</v>
      </c>
      <c r="L67" s="16" t="s">
        <v>526</v>
      </c>
      <c r="M67" s="13" t="str">
        <f>CONCATENATE(B67,"-",F67,G67,H67,"-",I67)</f>
        <v>М-ИАК-05032005</v>
      </c>
      <c r="N67" s="20">
        <v>2</v>
      </c>
      <c r="O67" s="20">
        <v>3</v>
      </c>
      <c r="P67" s="20">
        <v>4</v>
      </c>
      <c r="Q67" s="20">
        <v>0</v>
      </c>
      <c r="R67" s="20">
        <v>0</v>
      </c>
      <c r="S67" s="20">
        <v>0</v>
      </c>
      <c r="T67" s="20">
        <v>4</v>
      </c>
      <c r="U67" s="20">
        <v>1</v>
      </c>
      <c r="V67" s="20"/>
      <c r="W67" s="20"/>
      <c r="X67" s="25">
        <f>SUM(N67:W67)</f>
        <v>14</v>
      </c>
      <c r="Y67" s="19">
        <v>150</v>
      </c>
      <c r="Z67" s="21">
        <f>X67/Y67</f>
        <v>9.3333333333333338E-2</v>
      </c>
      <c r="AA67" s="56" t="str">
        <f>IF(X67&gt;75%*Y67,"Победитель",IF(X67&gt;50%*Y67,"Призёр","Участник"))</f>
        <v>Участник</v>
      </c>
    </row>
    <row r="68" spans="1:27" x14ac:dyDescent="0.3">
      <c r="A68" s="47">
        <v>63</v>
      </c>
      <c r="B68" s="17" t="s">
        <v>12</v>
      </c>
      <c r="C68" s="17" t="s">
        <v>306</v>
      </c>
      <c r="D68" s="17" t="s">
        <v>307</v>
      </c>
      <c r="E68" s="17" t="s">
        <v>308</v>
      </c>
      <c r="F68" s="18" t="str">
        <f>LEFT(C68,1)</f>
        <v>М</v>
      </c>
      <c r="G68" s="18" t="str">
        <f>LEFT(D68,1)</f>
        <v>Э</v>
      </c>
      <c r="H68" s="18" t="str">
        <f>LEFT(E68,1)</f>
        <v>Ф</v>
      </c>
      <c r="I68" s="6" t="s">
        <v>354</v>
      </c>
      <c r="J68" s="17" t="s">
        <v>265</v>
      </c>
      <c r="K68" s="6" t="s">
        <v>352</v>
      </c>
      <c r="L68" s="17" t="s">
        <v>570</v>
      </c>
      <c r="M68" s="13" t="str">
        <f>CONCATENATE(B68,"-",F68,G68,H68,"-",I68)</f>
        <v>Ж-МЭФ-22052004</v>
      </c>
      <c r="N68" s="20">
        <v>0</v>
      </c>
      <c r="O68" s="20">
        <v>6</v>
      </c>
      <c r="P68" s="20">
        <v>0</v>
      </c>
      <c r="Q68" s="20">
        <v>4</v>
      </c>
      <c r="R68" s="20">
        <v>2</v>
      </c>
      <c r="S68" s="20">
        <v>1</v>
      </c>
      <c r="T68" s="20">
        <v>0</v>
      </c>
      <c r="U68" s="20">
        <v>0</v>
      </c>
      <c r="V68" s="20">
        <v>1</v>
      </c>
      <c r="W68" s="20"/>
      <c r="X68" s="25">
        <f>SUM(N68:W68)</f>
        <v>14</v>
      </c>
      <c r="Y68" s="19">
        <v>150</v>
      </c>
      <c r="Z68" s="21">
        <f>X68/Y68</f>
        <v>9.3333333333333338E-2</v>
      </c>
      <c r="AA68" s="56" t="str">
        <f>IF(X68&gt;75%*Y68,"Победитель",IF(X68&gt;50%*Y68,"Призёр","Участник"))</f>
        <v>Участник</v>
      </c>
    </row>
    <row r="69" spans="1:27" x14ac:dyDescent="0.3">
      <c r="A69" s="47">
        <v>64</v>
      </c>
      <c r="B69" s="16" t="s">
        <v>63</v>
      </c>
      <c r="C69" s="16" t="s">
        <v>396</v>
      </c>
      <c r="D69" s="16" t="s">
        <v>82</v>
      </c>
      <c r="E69" s="16" t="s">
        <v>288</v>
      </c>
      <c r="F69" s="18" t="str">
        <f>LEFT(C69,1)</f>
        <v>К</v>
      </c>
      <c r="G69" s="18" t="str">
        <f>LEFT(D69,1)</f>
        <v>А</v>
      </c>
      <c r="H69" s="18" t="str">
        <f>LEFT(E69,1)</f>
        <v>В</v>
      </c>
      <c r="I69" s="9" t="s">
        <v>397</v>
      </c>
      <c r="J69" s="16" t="s">
        <v>381</v>
      </c>
      <c r="K69" s="24">
        <v>9</v>
      </c>
      <c r="L69" s="16" t="s">
        <v>527</v>
      </c>
      <c r="M69" s="13" t="str">
        <f>CONCATENATE(B69,"-",F69,G69,H69,"-",I69)</f>
        <v>М-КАВ-16092004</v>
      </c>
      <c r="N69" s="20">
        <v>0</v>
      </c>
      <c r="O69" s="20">
        <v>6</v>
      </c>
      <c r="P69" s="20">
        <v>0</v>
      </c>
      <c r="Q69" s="20">
        <v>4</v>
      </c>
      <c r="R69" s="20">
        <v>2</v>
      </c>
      <c r="S69" s="20">
        <v>0</v>
      </c>
      <c r="T69" s="20">
        <v>0</v>
      </c>
      <c r="U69" s="20">
        <v>0</v>
      </c>
      <c r="V69" s="20">
        <v>1</v>
      </c>
      <c r="W69" s="20"/>
      <c r="X69" s="25">
        <f>SUM(N69:W69)</f>
        <v>13</v>
      </c>
      <c r="Y69" s="19">
        <v>150</v>
      </c>
      <c r="Z69" s="21">
        <f>X69/Y69</f>
        <v>8.666666666666667E-2</v>
      </c>
      <c r="AA69" s="56" t="str">
        <f>IF(X69&gt;75%*Y69,"Победитель",IF(X69&gt;50%*Y69,"Призёр","Участник"))</f>
        <v>Участник</v>
      </c>
    </row>
    <row r="70" spans="1:27" x14ac:dyDescent="0.3">
      <c r="A70" s="47">
        <v>65</v>
      </c>
      <c r="B70" s="3" t="s">
        <v>63</v>
      </c>
      <c r="C70" s="3" t="s">
        <v>40</v>
      </c>
      <c r="D70" s="3" t="s">
        <v>41</v>
      </c>
      <c r="E70" s="3" t="s">
        <v>42</v>
      </c>
      <c r="F70" s="18" t="str">
        <f>LEFT(C70,1)</f>
        <v>М</v>
      </c>
      <c r="G70" s="18" t="str">
        <f>LEFT(D70,1)</f>
        <v>К</v>
      </c>
      <c r="H70" s="18" t="str">
        <f>LEFT(E70,1)</f>
        <v>С</v>
      </c>
      <c r="I70" s="4" t="s">
        <v>64</v>
      </c>
      <c r="J70" s="2" t="s">
        <v>25</v>
      </c>
      <c r="K70" s="8">
        <v>9</v>
      </c>
      <c r="L70" s="3" t="s">
        <v>517</v>
      </c>
      <c r="M70" s="13" t="str">
        <f>CONCATENATE(B70,"-",F70,G70,H70,"-",I70)</f>
        <v>М-МКС-18062004</v>
      </c>
      <c r="N70" s="12">
        <v>2</v>
      </c>
      <c r="O70" s="12">
        <v>7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4</v>
      </c>
      <c r="V70" s="12">
        <v>0</v>
      </c>
      <c r="W70" s="12"/>
      <c r="X70" s="25">
        <f>SUM(N70:W70)</f>
        <v>13</v>
      </c>
      <c r="Y70" s="19">
        <v>150</v>
      </c>
      <c r="Z70" s="21">
        <f>X70/Y70</f>
        <v>8.666666666666667E-2</v>
      </c>
      <c r="AA70" s="56" t="str">
        <f>IF(X70&gt;75%*Y70,"Победитель",IF(X70&gt;50%*Y70,"Призёр","Участник"))</f>
        <v>Участник</v>
      </c>
    </row>
    <row r="71" spans="1:27" x14ac:dyDescent="0.3">
      <c r="A71" s="47">
        <v>66</v>
      </c>
      <c r="B71" s="17" t="s">
        <v>12</v>
      </c>
      <c r="C71" s="17" t="s">
        <v>301</v>
      </c>
      <c r="D71" s="17" t="s">
        <v>302</v>
      </c>
      <c r="E71" s="17" t="s">
        <v>39</v>
      </c>
      <c r="F71" s="18" t="str">
        <f>LEFT(C71,1)</f>
        <v>Д</v>
      </c>
      <c r="G71" s="18" t="str">
        <f>LEFT(D71,1)</f>
        <v>У</v>
      </c>
      <c r="H71" s="18" t="str">
        <f>LEFT(E71,1)</f>
        <v>А</v>
      </c>
      <c r="I71" s="6" t="s">
        <v>161</v>
      </c>
      <c r="J71" s="17" t="s">
        <v>265</v>
      </c>
      <c r="K71" s="6" t="s">
        <v>352</v>
      </c>
      <c r="L71" s="17" t="s">
        <v>515</v>
      </c>
      <c r="M71" s="13" t="str">
        <f>CONCATENATE(B71,"-",F71,G71,H71,"-",I71)</f>
        <v>Ж-ДУА-20012005</v>
      </c>
      <c r="N71" s="20">
        <v>2</v>
      </c>
      <c r="O71" s="20">
        <v>6</v>
      </c>
      <c r="P71" s="20">
        <v>0</v>
      </c>
      <c r="Q71" s="20">
        <v>0</v>
      </c>
      <c r="R71" s="20">
        <v>2</v>
      </c>
      <c r="S71" s="20">
        <v>0</v>
      </c>
      <c r="T71" s="20">
        <v>0</v>
      </c>
      <c r="U71" s="20">
        <v>0</v>
      </c>
      <c r="V71" s="20">
        <v>2</v>
      </c>
      <c r="W71" s="20"/>
      <c r="X71" s="25">
        <f>SUM(N71:W71)</f>
        <v>12</v>
      </c>
      <c r="Y71" s="19">
        <v>150</v>
      </c>
      <c r="Z71" s="21">
        <f>X71/Y71</f>
        <v>0.08</v>
      </c>
      <c r="AA71" s="56" t="str">
        <f>IF(X71&gt;75%*Y71,"Победитель",IF(X71&gt;50%*Y71,"Призёр","Участник"))</f>
        <v>Участник</v>
      </c>
    </row>
    <row r="72" spans="1:27" x14ac:dyDescent="0.3">
      <c r="A72" s="47">
        <v>67</v>
      </c>
      <c r="B72" s="16" t="s">
        <v>63</v>
      </c>
      <c r="C72" s="26" t="s">
        <v>430</v>
      </c>
      <c r="D72" s="26" t="s">
        <v>107</v>
      </c>
      <c r="E72" s="26" t="s">
        <v>35</v>
      </c>
      <c r="F72" s="18" t="str">
        <f>LEFT(C72,1)</f>
        <v>В</v>
      </c>
      <c r="G72" s="18" t="str">
        <f>LEFT(D72,1)</f>
        <v>Н</v>
      </c>
      <c r="H72" s="18" t="str">
        <f>LEFT(E72,1)</f>
        <v>А</v>
      </c>
      <c r="I72" s="27">
        <v>8032004</v>
      </c>
      <c r="J72" s="11" t="s">
        <v>422</v>
      </c>
      <c r="K72" s="9">
        <v>9</v>
      </c>
      <c r="L72" s="16" t="s">
        <v>206</v>
      </c>
      <c r="M72" s="13" t="str">
        <f>CONCATENATE(B72,"-",F72,G72,H72,"-",I72)</f>
        <v>М-ВНА-8032004</v>
      </c>
      <c r="N72" s="20">
        <v>2</v>
      </c>
      <c r="O72" s="20">
        <v>5</v>
      </c>
      <c r="P72" s="20">
        <v>0</v>
      </c>
      <c r="Q72" s="20">
        <v>2</v>
      </c>
      <c r="R72" s="20">
        <v>0</v>
      </c>
      <c r="S72" s="20">
        <v>1</v>
      </c>
      <c r="T72" s="20">
        <v>0</v>
      </c>
      <c r="U72" s="20"/>
      <c r="V72" s="20"/>
      <c r="W72" s="20"/>
      <c r="X72" s="25">
        <f>SUM(N72:W72)</f>
        <v>10</v>
      </c>
      <c r="Y72" s="19">
        <v>150</v>
      </c>
      <c r="Z72" s="21">
        <f>X72/Y72</f>
        <v>6.6666666666666666E-2</v>
      </c>
      <c r="AA72" s="56" t="str">
        <f>IF(X72&gt;75%*Y72,"Победитель",IF(X72&gt;50%*Y72,"Призёр","Участник"))</f>
        <v>Участник</v>
      </c>
    </row>
    <row r="73" spans="1:27" x14ac:dyDescent="0.3">
      <c r="A73" s="47">
        <v>68</v>
      </c>
      <c r="B73" s="16" t="s">
        <v>63</v>
      </c>
      <c r="C73" s="26" t="s">
        <v>431</v>
      </c>
      <c r="D73" s="26" t="s">
        <v>432</v>
      </c>
      <c r="E73" s="26" t="s">
        <v>42</v>
      </c>
      <c r="F73" s="18" t="str">
        <f>LEFT(C73,1)</f>
        <v>К</v>
      </c>
      <c r="G73" s="18" t="str">
        <f>LEFT(D73,1)</f>
        <v>Е</v>
      </c>
      <c r="H73" s="18" t="str">
        <f>LEFT(E73,1)</f>
        <v>С</v>
      </c>
      <c r="I73" s="27">
        <v>12082004</v>
      </c>
      <c r="J73" s="11" t="s">
        <v>422</v>
      </c>
      <c r="K73" s="9">
        <v>9</v>
      </c>
      <c r="L73" s="16" t="s">
        <v>207</v>
      </c>
      <c r="M73" s="13" t="str">
        <f>CONCATENATE(B73,"-",F73,G73,H73,"-",I73)</f>
        <v>М-КЕС-12082004</v>
      </c>
      <c r="N73" s="20">
        <v>2</v>
      </c>
      <c r="O73" s="20">
        <v>2</v>
      </c>
      <c r="P73" s="20">
        <v>0</v>
      </c>
      <c r="Q73" s="20">
        <v>4</v>
      </c>
      <c r="R73" s="20">
        <v>1</v>
      </c>
      <c r="S73" s="20">
        <v>1</v>
      </c>
      <c r="T73" s="20"/>
      <c r="U73" s="20"/>
      <c r="V73" s="20"/>
      <c r="W73" s="20"/>
      <c r="X73" s="25">
        <f>SUM(N73:W73)</f>
        <v>10</v>
      </c>
      <c r="Y73" s="19">
        <v>150</v>
      </c>
      <c r="Z73" s="21">
        <f>X73/Y73</f>
        <v>6.6666666666666666E-2</v>
      </c>
      <c r="AA73" s="56" t="str">
        <f>IF(X73&gt;75%*Y73,"Победитель",IF(X73&gt;50%*Y73,"Призёр","Участник"))</f>
        <v>Участник</v>
      </c>
    </row>
    <row r="74" spans="1:27" x14ac:dyDescent="0.3">
      <c r="A74" s="47">
        <v>69</v>
      </c>
      <c r="B74" s="16" t="s">
        <v>63</v>
      </c>
      <c r="C74" s="26" t="s">
        <v>429</v>
      </c>
      <c r="D74" s="26" t="s">
        <v>134</v>
      </c>
      <c r="E74" s="26" t="s">
        <v>152</v>
      </c>
      <c r="F74" s="18" t="str">
        <f>LEFT(C74,1)</f>
        <v>Ч</v>
      </c>
      <c r="G74" s="18" t="str">
        <f>LEFT(D74,1)</f>
        <v>Д</v>
      </c>
      <c r="H74" s="18" t="str">
        <f>LEFT(E74,1)</f>
        <v>В</v>
      </c>
      <c r="I74" s="27">
        <v>14012004</v>
      </c>
      <c r="J74" s="11" t="s">
        <v>422</v>
      </c>
      <c r="K74" s="9">
        <v>9</v>
      </c>
      <c r="L74" s="16" t="s">
        <v>209</v>
      </c>
      <c r="M74" s="13" t="str">
        <f>CONCATENATE(B74,"-",F74,G74,H74,"-",I74)</f>
        <v>М-ЧДВ-14012004</v>
      </c>
      <c r="N74" s="20">
        <v>0</v>
      </c>
      <c r="O74" s="20">
        <v>2</v>
      </c>
      <c r="P74" s="20">
        <v>0</v>
      </c>
      <c r="Q74" s="20">
        <v>0</v>
      </c>
      <c r="R74" s="20">
        <v>2</v>
      </c>
      <c r="S74" s="20">
        <v>0</v>
      </c>
      <c r="T74" s="20">
        <v>4</v>
      </c>
      <c r="U74" s="20">
        <v>0</v>
      </c>
      <c r="V74" s="20">
        <v>1</v>
      </c>
      <c r="W74" s="20"/>
      <c r="X74" s="25">
        <f>SUM(N74:W74)</f>
        <v>9</v>
      </c>
      <c r="Y74" s="19">
        <v>150</v>
      </c>
      <c r="Z74" s="21">
        <f>X74/Y74</f>
        <v>0.06</v>
      </c>
      <c r="AA74" s="56" t="str">
        <f>IF(X74&gt;75%*Y74,"Победитель",IF(X74&gt;50%*Y74,"Призёр","Участник"))</f>
        <v>Участник</v>
      </c>
    </row>
    <row r="75" spans="1:27" x14ac:dyDescent="0.3">
      <c r="A75" s="47">
        <v>70</v>
      </c>
      <c r="B75" s="3" t="s">
        <v>12</v>
      </c>
      <c r="C75" s="1" t="s">
        <v>36</v>
      </c>
      <c r="D75" s="1" t="s">
        <v>23</v>
      </c>
      <c r="E75" s="1" t="s">
        <v>37</v>
      </c>
      <c r="F75" s="18" t="str">
        <f>LEFT(C75,1)</f>
        <v>Р</v>
      </c>
      <c r="G75" s="18" t="str">
        <f>LEFT(D75,1)</f>
        <v>С</v>
      </c>
      <c r="H75" s="18" t="str">
        <f>LEFT(E75,1)</f>
        <v>А</v>
      </c>
      <c r="I75" s="5" t="s">
        <v>66</v>
      </c>
      <c r="J75" s="2" t="s">
        <v>25</v>
      </c>
      <c r="K75" s="8">
        <v>9</v>
      </c>
      <c r="L75" s="1" t="s">
        <v>525</v>
      </c>
      <c r="M75" s="13" t="str">
        <f>CONCATENATE(B75,"-",F75,G75,H75,"-",I75)</f>
        <v>Ж-РСА-03012004</v>
      </c>
      <c r="N75" s="12">
        <v>0</v>
      </c>
      <c r="O75" s="12">
        <v>3</v>
      </c>
      <c r="P75" s="12">
        <v>0</v>
      </c>
      <c r="Q75" s="12">
        <v>0</v>
      </c>
      <c r="R75" s="12">
        <v>2</v>
      </c>
      <c r="S75" s="12">
        <v>0</v>
      </c>
      <c r="T75" s="12">
        <v>0</v>
      </c>
      <c r="U75" s="12">
        <v>3</v>
      </c>
      <c r="V75" s="12">
        <v>1</v>
      </c>
      <c r="W75" s="12"/>
      <c r="X75" s="25">
        <f>SUM(N75:W75)</f>
        <v>9</v>
      </c>
      <c r="Y75" s="19">
        <v>150</v>
      </c>
      <c r="Z75" s="21">
        <f>X75/Y75</f>
        <v>0.06</v>
      </c>
      <c r="AA75" s="56" t="str">
        <f>IF(X75&gt;75%*Y75,"Победитель",IF(X75&gt;50%*Y75,"Призёр","Участник"))</f>
        <v>Участник</v>
      </c>
    </row>
    <row r="76" spans="1:27" x14ac:dyDescent="0.3">
      <c r="A76" s="47">
        <v>71</v>
      </c>
      <c r="B76" s="16" t="s">
        <v>12</v>
      </c>
      <c r="C76" s="26" t="s">
        <v>428</v>
      </c>
      <c r="D76" s="26" t="s">
        <v>50</v>
      </c>
      <c r="E76" s="26" t="s">
        <v>221</v>
      </c>
      <c r="F76" s="18" t="str">
        <f>LEFT(C76,1)</f>
        <v>К</v>
      </c>
      <c r="G76" s="18" t="str">
        <f>LEFT(D76,1)</f>
        <v>М</v>
      </c>
      <c r="H76" s="18" t="str">
        <f>LEFT(E76,1)</f>
        <v>В</v>
      </c>
      <c r="I76" s="27">
        <v>9032004</v>
      </c>
      <c r="J76" s="11" t="s">
        <v>422</v>
      </c>
      <c r="K76" s="9">
        <v>9</v>
      </c>
      <c r="L76" s="16" t="s">
        <v>569</v>
      </c>
      <c r="M76" s="13" t="str">
        <f>CONCATENATE(B76,"-",F76,G76,H76,"-",I76)</f>
        <v>Ж-КМВ-9032004</v>
      </c>
      <c r="N76" s="20">
        <v>0</v>
      </c>
      <c r="O76" s="20">
        <v>5</v>
      </c>
      <c r="P76" s="20">
        <v>0</v>
      </c>
      <c r="Q76" s="20">
        <v>0</v>
      </c>
      <c r="R76" s="20">
        <v>2</v>
      </c>
      <c r="S76" s="20">
        <v>0</v>
      </c>
      <c r="T76" s="20">
        <v>0</v>
      </c>
      <c r="U76" s="20">
        <v>1</v>
      </c>
      <c r="V76" s="20"/>
      <c r="W76" s="20"/>
      <c r="X76" s="25">
        <f>SUM(N76:W76)</f>
        <v>8</v>
      </c>
      <c r="Y76" s="19">
        <v>150</v>
      </c>
      <c r="Z76" s="21">
        <f>X76/Y76</f>
        <v>5.3333333333333337E-2</v>
      </c>
      <c r="AA76" s="56" t="str">
        <f>IF(X76&gt;75%*Y76,"Победитель",IF(X76&gt;50%*Y76,"Призёр","Участник"))</f>
        <v>Участник</v>
      </c>
    </row>
    <row r="77" spans="1:27" x14ac:dyDescent="0.3">
      <c r="A77" s="47">
        <v>72</v>
      </c>
      <c r="B77" s="3" t="s">
        <v>63</v>
      </c>
      <c r="C77" s="1" t="s">
        <v>46</v>
      </c>
      <c r="D77" s="1" t="s">
        <v>47</v>
      </c>
      <c r="E77" s="1" t="s">
        <v>48</v>
      </c>
      <c r="F77" s="18" t="str">
        <f>LEFT(C77,1)</f>
        <v>Т</v>
      </c>
      <c r="G77" s="18" t="str">
        <f>LEFT(D77,1)</f>
        <v>С</v>
      </c>
      <c r="H77" s="18" t="str">
        <f>LEFT(E77,1)</f>
        <v>Ю</v>
      </c>
      <c r="I77" s="5" t="s">
        <v>67</v>
      </c>
      <c r="J77" s="2" t="s">
        <v>25</v>
      </c>
      <c r="K77" s="8">
        <v>9</v>
      </c>
      <c r="L77" s="1" t="s">
        <v>434</v>
      </c>
      <c r="M77" s="13" t="str">
        <f>CONCATENATE(B77,"-",F77,G77,H77,"-",I77)</f>
        <v>М-ТСЮ-30052004</v>
      </c>
      <c r="N77" s="12">
        <v>0</v>
      </c>
      <c r="O77" s="12">
        <v>4</v>
      </c>
      <c r="P77" s="12">
        <v>0</v>
      </c>
      <c r="Q77" s="12">
        <v>1</v>
      </c>
      <c r="R77" s="12">
        <v>0</v>
      </c>
      <c r="S77" s="12">
        <v>0</v>
      </c>
      <c r="T77" s="12"/>
      <c r="U77" s="12"/>
      <c r="V77" s="12"/>
      <c r="W77" s="12"/>
      <c r="X77" s="25">
        <f>SUM(N77:W77)</f>
        <v>5</v>
      </c>
      <c r="Y77" s="19">
        <v>150</v>
      </c>
      <c r="Z77" s="21">
        <f>X77/Y77</f>
        <v>3.3333333333333333E-2</v>
      </c>
      <c r="AA77" s="56" t="str">
        <f>IF(X77&gt;75%*Y77,"Победитель",IF(X77&gt;50%*Y77,"Призёр","Участник"))</f>
        <v>Участник</v>
      </c>
    </row>
    <row r="78" spans="1:27" x14ac:dyDescent="0.3">
      <c r="A78" s="47">
        <v>73</v>
      </c>
      <c r="B78" s="16" t="s">
        <v>63</v>
      </c>
      <c r="C78" s="16" t="s">
        <v>393</v>
      </c>
      <c r="D78" s="16" t="s">
        <v>287</v>
      </c>
      <c r="E78" s="16" t="s">
        <v>621</v>
      </c>
      <c r="F78" s="18" t="str">
        <f>LEFT(C78,1)</f>
        <v>Д</v>
      </c>
      <c r="G78" s="18" t="str">
        <f>LEFT(D78,1)</f>
        <v>В</v>
      </c>
      <c r="H78" s="18" t="str">
        <f>LEFT(E78,1)</f>
        <v>А</v>
      </c>
      <c r="I78" s="9">
        <v>9102003</v>
      </c>
      <c r="J78" s="16" t="s">
        <v>381</v>
      </c>
      <c r="K78" s="24">
        <v>9</v>
      </c>
      <c r="L78" s="16" t="s">
        <v>622</v>
      </c>
      <c r="M78" s="13" t="str">
        <f>CONCATENATE(B78,"-",F78,G78,H78,"-",I78)</f>
        <v>М-ДВА-9102003</v>
      </c>
      <c r="N78" s="20">
        <v>0</v>
      </c>
      <c r="O78" s="20">
        <v>3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5">
        <f>SUM(N78:W78)</f>
        <v>3</v>
      </c>
      <c r="Y78" s="19">
        <v>150</v>
      </c>
      <c r="Z78" s="21">
        <f>X78/Y78</f>
        <v>0.02</v>
      </c>
      <c r="AA78" s="56" t="str">
        <f>IF(X78&gt;75%*Y78,"Победитель",IF(X78&gt;50%*Y78,"Призёр","Участник"))</f>
        <v>Участник</v>
      </c>
    </row>
    <row r="79" spans="1:27" x14ac:dyDescent="0.3">
      <c r="A79" s="47">
        <v>74</v>
      </c>
      <c r="B79" s="16" t="s">
        <v>12</v>
      </c>
      <c r="C79" s="26" t="s">
        <v>440</v>
      </c>
      <c r="D79" s="26" t="s">
        <v>208</v>
      </c>
      <c r="E79" s="26" t="s">
        <v>39</v>
      </c>
      <c r="F79" s="18" t="str">
        <f>LEFT(C79,1)</f>
        <v>В</v>
      </c>
      <c r="G79" s="18" t="str">
        <f>LEFT(D79,1)</f>
        <v>А</v>
      </c>
      <c r="H79" s="18" t="str">
        <f>LEFT(E79,1)</f>
        <v>А</v>
      </c>
      <c r="I79" s="27">
        <v>7062003</v>
      </c>
      <c r="J79" s="11" t="s">
        <v>422</v>
      </c>
      <c r="K79" s="9">
        <v>10</v>
      </c>
      <c r="L79" s="16" t="s">
        <v>589</v>
      </c>
      <c r="M79" s="13" t="str">
        <f>CONCATENATE(B79,"-",F79,G79,H79,"-",I79)</f>
        <v>Ж-ВАА-7062003</v>
      </c>
      <c r="N79" s="20">
        <v>7</v>
      </c>
      <c r="O79" s="20">
        <v>13</v>
      </c>
      <c r="P79" s="20">
        <v>12</v>
      </c>
      <c r="Q79" s="20">
        <v>2</v>
      </c>
      <c r="R79" s="20">
        <v>0</v>
      </c>
      <c r="S79" s="20">
        <v>19</v>
      </c>
      <c r="T79" s="20">
        <v>0</v>
      </c>
      <c r="U79" s="20">
        <v>42</v>
      </c>
      <c r="V79" s="20"/>
      <c r="W79" s="20"/>
      <c r="X79" s="25">
        <f>SUM(N79:W79)</f>
        <v>95</v>
      </c>
      <c r="Y79" s="19">
        <v>150</v>
      </c>
      <c r="Z79" s="21">
        <f>X79/Y79</f>
        <v>0.6333333333333333</v>
      </c>
      <c r="AA79" s="56" t="str">
        <f>IF(X79&gt;75%*Y79,"Победитель",IF(X79&gt;50%*Y79,"Призёр","Участник"))</f>
        <v>Призёр</v>
      </c>
    </row>
    <row r="80" spans="1:27" x14ac:dyDescent="0.3">
      <c r="A80" s="47">
        <v>75</v>
      </c>
      <c r="B80" s="17" t="s">
        <v>447</v>
      </c>
      <c r="C80" s="17" t="s">
        <v>324</v>
      </c>
      <c r="D80" s="17" t="s">
        <v>325</v>
      </c>
      <c r="E80" s="17" t="s">
        <v>42</v>
      </c>
      <c r="F80" s="18" t="str">
        <f>LEFT(C80,1)</f>
        <v>П</v>
      </c>
      <c r="G80" s="18" t="str">
        <f>LEFT(D80,1)</f>
        <v>А</v>
      </c>
      <c r="H80" s="18" t="str">
        <f>LEFT(E80,1)</f>
        <v>С</v>
      </c>
      <c r="I80" s="6" t="s">
        <v>368</v>
      </c>
      <c r="J80" s="17" t="s">
        <v>265</v>
      </c>
      <c r="K80" s="6" t="s">
        <v>357</v>
      </c>
      <c r="L80" s="17" t="s">
        <v>580</v>
      </c>
      <c r="M80" s="13" t="str">
        <f>CONCATENATE(B80,"-",F80,G80,H80,"-",I80)</f>
        <v>М -ПАС-06072004</v>
      </c>
      <c r="N80" s="20">
        <v>7</v>
      </c>
      <c r="O80" s="20">
        <v>16</v>
      </c>
      <c r="P80" s="20">
        <v>11</v>
      </c>
      <c r="Q80" s="20">
        <v>4.5</v>
      </c>
      <c r="R80" s="20">
        <v>5</v>
      </c>
      <c r="S80" s="20">
        <v>13</v>
      </c>
      <c r="T80" s="20">
        <v>0</v>
      </c>
      <c r="U80" s="20">
        <v>37</v>
      </c>
      <c r="V80" s="20"/>
      <c r="W80" s="20"/>
      <c r="X80" s="25">
        <f>SUM(N80:W80)</f>
        <v>93.5</v>
      </c>
      <c r="Y80" s="19">
        <v>150</v>
      </c>
      <c r="Z80" s="21">
        <f>X80/Y80</f>
        <v>0.62333333333333329</v>
      </c>
      <c r="AA80" s="56" t="str">
        <f>IF(X80&gt;75%*Y80,"Победитель",IF(X80&gt;50%*Y80,"Призёр","Участник"))</f>
        <v>Призёр</v>
      </c>
    </row>
    <row r="81" spans="1:27" x14ac:dyDescent="0.3">
      <c r="A81" s="47">
        <v>76</v>
      </c>
      <c r="B81" s="16" t="s">
        <v>63</v>
      </c>
      <c r="C81" s="16" t="s">
        <v>140</v>
      </c>
      <c r="D81" s="16" t="s">
        <v>82</v>
      </c>
      <c r="E81" s="16" t="s">
        <v>75</v>
      </c>
      <c r="F81" s="18" t="str">
        <f>LEFT(C81,1)</f>
        <v>Ш</v>
      </c>
      <c r="G81" s="18" t="str">
        <f>LEFT(D81,1)</f>
        <v>А</v>
      </c>
      <c r="H81" s="18" t="str">
        <f>LEFT(E81,1)</f>
        <v>Д</v>
      </c>
      <c r="I81" s="9" t="s">
        <v>141</v>
      </c>
      <c r="J81" s="16" t="s">
        <v>86</v>
      </c>
      <c r="K81" s="24">
        <v>10</v>
      </c>
      <c r="L81" s="16" t="s">
        <v>573</v>
      </c>
      <c r="M81" s="13" t="str">
        <f>CONCATENATE(B81,"-",F81,G81,H81,"-",I81)</f>
        <v>М-ШАД-10092003</v>
      </c>
      <c r="N81" s="20">
        <v>8</v>
      </c>
      <c r="O81" s="20">
        <v>8</v>
      </c>
      <c r="P81" s="20">
        <v>9</v>
      </c>
      <c r="Q81" s="20">
        <v>4</v>
      </c>
      <c r="R81" s="20">
        <v>0</v>
      </c>
      <c r="S81" s="20">
        <v>7</v>
      </c>
      <c r="T81" s="20">
        <v>0</v>
      </c>
      <c r="U81" s="20">
        <v>39</v>
      </c>
      <c r="V81" s="20"/>
      <c r="W81" s="20"/>
      <c r="X81" s="25">
        <f>SUM(N81:W81)</f>
        <v>75</v>
      </c>
      <c r="Y81" s="19">
        <v>150</v>
      </c>
      <c r="Z81" s="21">
        <f>X81/Y81</f>
        <v>0.5</v>
      </c>
      <c r="AA81" s="56" t="s">
        <v>623</v>
      </c>
    </row>
    <row r="82" spans="1:27" x14ac:dyDescent="0.3">
      <c r="A82" s="47">
        <v>77</v>
      </c>
      <c r="B82" s="16" t="s">
        <v>12</v>
      </c>
      <c r="C82" s="26" t="s">
        <v>438</v>
      </c>
      <c r="D82" s="26" t="s">
        <v>162</v>
      </c>
      <c r="E82" s="26" t="s">
        <v>45</v>
      </c>
      <c r="F82" s="18" t="str">
        <f>LEFT(C82,1)</f>
        <v>А</v>
      </c>
      <c r="G82" s="18" t="str">
        <f>LEFT(D82,1)</f>
        <v>П</v>
      </c>
      <c r="H82" s="18" t="str">
        <f>LEFT(E82,1)</f>
        <v>С</v>
      </c>
      <c r="I82" s="27">
        <v>16062003</v>
      </c>
      <c r="J82" s="11" t="s">
        <v>422</v>
      </c>
      <c r="K82" s="9">
        <v>10</v>
      </c>
      <c r="L82" s="16" t="s">
        <v>585</v>
      </c>
      <c r="M82" s="13" t="str">
        <f>CONCATENATE(B82,"-",F82,G82,H82,"-",I82)</f>
        <v>Ж-АПС-16062003</v>
      </c>
      <c r="N82" s="20">
        <v>8</v>
      </c>
      <c r="O82" s="20">
        <v>3</v>
      </c>
      <c r="P82" s="20">
        <v>12</v>
      </c>
      <c r="Q82" s="20">
        <v>3</v>
      </c>
      <c r="R82" s="20">
        <v>0</v>
      </c>
      <c r="S82" s="20">
        <v>11</v>
      </c>
      <c r="T82" s="20">
        <v>0</v>
      </c>
      <c r="U82" s="20">
        <v>38</v>
      </c>
      <c r="V82" s="20"/>
      <c r="W82" s="20"/>
      <c r="X82" s="25">
        <f>SUM(N82:W82)</f>
        <v>75</v>
      </c>
      <c r="Y82" s="19">
        <v>150</v>
      </c>
      <c r="Z82" s="21">
        <f>X82/Y82</f>
        <v>0.5</v>
      </c>
      <c r="AA82" s="56" t="s">
        <v>623</v>
      </c>
    </row>
    <row r="83" spans="1:27" x14ac:dyDescent="0.3">
      <c r="A83" s="47">
        <v>78</v>
      </c>
      <c r="B83" s="16" t="s">
        <v>63</v>
      </c>
      <c r="C83" s="16" t="s">
        <v>129</v>
      </c>
      <c r="D83" s="16" t="s">
        <v>130</v>
      </c>
      <c r="E83" s="16" t="s">
        <v>131</v>
      </c>
      <c r="F83" s="18" t="str">
        <f>LEFT(C83,1)</f>
        <v>Н</v>
      </c>
      <c r="G83" s="18" t="str">
        <f>LEFT(D83,1)</f>
        <v>А</v>
      </c>
      <c r="H83" s="18" t="str">
        <f>LEFT(E83,1)</f>
        <v>А</v>
      </c>
      <c r="I83" s="9" t="s">
        <v>132</v>
      </c>
      <c r="J83" s="16" t="s">
        <v>86</v>
      </c>
      <c r="K83" s="24">
        <v>10</v>
      </c>
      <c r="L83" s="16" t="s">
        <v>564</v>
      </c>
      <c r="M83" s="13" t="str">
        <f>CONCATENATE(B83,"-",F83,G83,H83,"-",I83)</f>
        <v>М-НАА-18092003</v>
      </c>
      <c r="N83" s="20">
        <v>4</v>
      </c>
      <c r="O83" s="20">
        <v>3</v>
      </c>
      <c r="P83" s="20">
        <v>0</v>
      </c>
      <c r="Q83" s="20">
        <v>0</v>
      </c>
      <c r="R83" s="20">
        <v>0</v>
      </c>
      <c r="S83" s="20">
        <v>11</v>
      </c>
      <c r="T83" s="20">
        <v>0</v>
      </c>
      <c r="U83" s="20">
        <v>45</v>
      </c>
      <c r="V83" s="20"/>
      <c r="W83" s="20"/>
      <c r="X83" s="25">
        <f>SUM(N83:W83)</f>
        <v>63</v>
      </c>
      <c r="Y83" s="19">
        <v>150</v>
      </c>
      <c r="Z83" s="21">
        <f>X83/Y83</f>
        <v>0.42</v>
      </c>
      <c r="AA83" s="56" t="str">
        <f>IF(X83&gt;75%*Y83,"Победитель",IF(X83&gt;50%*Y83,"Призёр","Участник"))</f>
        <v>Участник</v>
      </c>
    </row>
    <row r="84" spans="1:27" x14ac:dyDescent="0.3">
      <c r="A84" s="47">
        <v>79</v>
      </c>
      <c r="B84" s="16" t="s">
        <v>12</v>
      </c>
      <c r="C84" s="16" t="s">
        <v>420</v>
      </c>
      <c r="D84" s="16" t="s">
        <v>89</v>
      </c>
      <c r="E84" s="16" t="s">
        <v>157</v>
      </c>
      <c r="F84" s="18" t="str">
        <f>LEFT(C84,1)</f>
        <v>А</v>
      </c>
      <c r="G84" s="18" t="str">
        <f>LEFT(D84,1)</f>
        <v>А</v>
      </c>
      <c r="H84" s="18" t="str">
        <f>LEFT(E84,1)</f>
        <v>М</v>
      </c>
      <c r="I84" s="9" t="s">
        <v>421</v>
      </c>
      <c r="J84" s="16" t="s">
        <v>381</v>
      </c>
      <c r="K84" s="24">
        <v>10</v>
      </c>
      <c r="L84" s="16" t="s">
        <v>591</v>
      </c>
      <c r="M84" s="13" t="str">
        <f>CONCATENATE(B84,"-",F84,G84,H84,"-",I84)</f>
        <v>Ж-ААМ-17112003</v>
      </c>
      <c r="N84" s="20">
        <v>9</v>
      </c>
      <c r="O84" s="20">
        <v>5</v>
      </c>
      <c r="P84" s="20">
        <v>0</v>
      </c>
      <c r="Q84" s="20">
        <v>0</v>
      </c>
      <c r="R84" s="20">
        <v>0</v>
      </c>
      <c r="S84" s="20">
        <v>3</v>
      </c>
      <c r="T84" s="20">
        <v>0</v>
      </c>
      <c r="U84" s="20">
        <v>45</v>
      </c>
      <c r="V84" s="20"/>
      <c r="W84" s="20"/>
      <c r="X84" s="25">
        <f>SUM(N84:W84)</f>
        <v>62</v>
      </c>
      <c r="Y84" s="19">
        <v>150</v>
      </c>
      <c r="Z84" s="21">
        <f>X84/Y84</f>
        <v>0.41333333333333333</v>
      </c>
      <c r="AA84" s="56" t="str">
        <f>IF(X84&gt;75%*Y84,"Победитель",IF(X84&gt;50%*Y84,"Призёр","Участник"))</f>
        <v>Участник</v>
      </c>
    </row>
    <row r="85" spans="1:27" x14ac:dyDescent="0.3">
      <c r="A85" s="47">
        <v>80</v>
      </c>
      <c r="B85" s="17" t="s">
        <v>12</v>
      </c>
      <c r="C85" s="17" t="s">
        <v>321</v>
      </c>
      <c r="D85" s="17" t="s">
        <v>54</v>
      </c>
      <c r="E85" s="17" t="s">
        <v>37</v>
      </c>
      <c r="F85" s="18" t="str">
        <f>LEFT(C85,1)</f>
        <v>А</v>
      </c>
      <c r="G85" s="18" t="str">
        <f>LEFT(D85,1)</f>
        <v>А</v>
      </c>
      <c r="H85" s="18" t="str">
        <f>LEFT(E85,1)</f>
        <v>А</v>
      </c>
      <c r="I85" s="6" t="s">
        <v>365</v>
      </c>
      <c r="J85" s="17" t="s">
        <v>265</v>
      </c>
      <c r="K85" s="6" t="s">
        <v>357</v>
      </c>
      <c r="L85" s="17" t="s">
        <v>575</v>
      </c>
      <c r="M85" s="13" t="str">
        <f>CONCATENATE(B85,"-",F85,G85,H85,"-",I85)</f>
        <v>Ж-ААА-22082003</v>
      </c>
      <c r="N85" s="20">
        <v>7</v>
      </c>
      <c r="O85" s="20">
        <v>3</v>
      </c>
      <c r="P85" s="20">
        <v>0</v>
      </c>
      <c r="Q85" s="20">
        <v>2</v>
      </c>
      <c r="R85" s="20">
        <v>0</v>
      </c>
      <c r="S85" s="20">
        <v>0</v>
      </c>
      <c r="T85" s="20">
        <v>6</v>
      </c>
      <c r="U85" s="20">
        <v>0</v>
      </c>
      <c r="V85" s="20">
        <v>35</v>
      </c>
      <c r="W85" s="20"/>
      <c r="X85" s="25">
        <f>SUM(N85:W85)</f>
        <v>53</v>
      </c>
      <c r="Y85" s="19">
        <v>150</v>
      </c>
      <c r="Z85" s="21">
        <f>X85/Y85</f>
        <v>0.35333333333333333</v>
      </c>
      <c r="AA85" s="56" t="str">
        <f>IF(X85&gt;75%*Y85,"Победитель",IF(X85&gt;50%*Y85,"Призёр","Участник"))</f>
        <v>Участник</v>
      </c>
    </row>
    <row r="86" spans="1:27" x14ac:dyDescent="0.3">
      <c r="A86" s="47">
        <v>81</v>
      </c>
      <c r="B86" s="16" t="s">
        <v>12</v>
      </c>
      <c r="C86" s="26" t="s">
        <v>441</v>
      </c>
      <c r="D86" s="26" t="s">
        <v>44</v>
      </c>
      <c r="E86" s="26" t="s">
        <v>45</v>
      </c>
      <c r="F86" s="18" t="str">
        <f>LEFT(C86,1)</f>
        <v>К</v>
      </c>
      <c r="G86" s="18" t="str">
        <f>LEFT(D86,1)</f>
        <v>Е</v>
      </c>
      <c r="H86" s="18" t="str">
        <f>LEFT(E86,1)</f>
        <v>С</v>
      </c>
      <c r="I86" s="27">
        <v>15052003</v>
      </c>
      <c r="J86" s="11" t="s">
        <v>422</v>
      </c>
      <c r="K86" s="9">
        <v>10</v>
      </c>
      <c r="L86" s="16" t="s">
        <v>524</v>
      </c>
      <c r="M86" s="13" t="str">
        <f>CONCATENATE(B86,"-",F86,G86,H86,"-",I86)</f>
        <v>Ж-КЕС-15052003</v>
      </c>
      <c r="N86" s="20">
        <v>8</v>
      </c>
      <c r="O86" s="20">
        <v>2</v>
      </c>
      <c r="P86" s="20">
        <v>8</v>
      </c>
      <c r="Q86" s="20">
        <v>1</v>
      </c>
      <c r="R86" s="20">
        <v>0</v>
      </c>
      <c r="S86" s="20">
        <v>7</v>
      </c>
      <c r="T86" s="20">
        <v>0</v>
      </c>
      <c r="U86" s="20">
        <v>23</v>
      </c>
      <c r="V86" s="20"/>
      <c r="W86" s="20"/>
      <c r="X86" s="25">
        <f>SUM(N86:W86)</f>
        <v>49</v>
      </c>
      <c r="Y86" s="19">
        <v>150</v>
      </c>
      <c r="Z86" s="21">
        <f>X86/Y86</f>
        <v>0.32666666666666666</v>
      </c>
      <c r="AA86" s="56" t="str">
        <f>IF(X86&gt;75%*Y86,"Победитель",IF(X86&gt;50%*Y86,"Призёр","Участник"))</f>
        <v>Участник</v>
      </c>
    </row>
    <row r="87" spans="1:27" x14ac:dyDescent="0.3">
      <c r="A87" s="47">
        <v>82</v>
      </c>
      <c r="B87" s="17" t="s">
        <v>12</v>
      </c>
      <c r="C87" s="17" t="s">
        <v>315</v>
      </c>
      <c r="D87" s="17" t="s">
        <v>50</v>
      </c>
      <c r="E87" s="17" t="s">
        <v>87</v>
      </c>
      <c r="F87" s="18" t="str">
        <f>LEFT(C87,1)</f>
        <v>Ч</v>
      </c>
      <c r="G87" s="18" t="str">
        <f>LEFT(D87,1)</f>
        <v>М</v>
      </c>
      <c r="H87" s="18" t="str">
        <f>LEFT(E87,1)</f>
        <v>А</v>
      </c>
      <c r="I87" s="6" t="s">
        <v>359</v>
      </c>
      <c r="J87" s="17" t="s">
        <v>265</v>
      </c>
      <c r="K87" s="6" t="s">
        <v>357</v>
      </c>
      <c r="L87" s="17" t="s">
        <v>584</v>
      </c>
      <c r="M87" s="13" t="str">
        <f>CONCATENATE(B87,"-",F87,G87,H87,"-",I87)</f>
        <v>Ж-ЧМА-18112003</v>
      </c>
      <c r="N87" s="20">
        <v>8</v>
      </c>
      <c r="O87" s="20">
        <v>5</v>
      </c>
      <c r="P87" s="20">
        <v>2</v>
      </c>
      <c r="Q87" s="20">
        <v>0</v>
      </c>
      <c r="R87" s="20">
        <v>0</v>
      </c>
      <c r="S87" s="20">
        <v>10</v>
      </c>
      <c r="T87" s="20">
        <v>0</v>
      </c>
      <c r="U87" s="20">
        <v>20</v>
      </c>
      <c r="V87" s="20"/>
      <c r="W87" s="20"/>
      <c r="X87" s="25">
        <f>SUM(N87:W87)</f>
        <v>45</v>
      </c>
      <c r="Y87" s="19">
        <v>150</v>
      </c>
      <c r="Z87" s="21">
        <f>X87/Y87</f>
        <v>0.3</v>
      </c>
      <c r="AA87" s="56" t="str">
        <f>IF(X87&gt;75%*Y87,"Победитель",IF(X87&gt;50%*Y87,"Призёр","Участник"))</f>
        <v>Участник</v>
      </c>
    </row>
    <row r="88" spans="1:27" x14ac:dyDescent="0.3">
      <c r="A88" s="47">
        <v>83</v>
      </c>
      <c r="B88" s="16" t="s">
        <v>12</v>
      </c>
      <c r="C88" s="16" t="s">
        <v>414</v>
      </c>
      <c r="D88" s="16" t="s">
        <v>44</v>
      </c>
      <c r="E88" s="16" t="s">
        <v>415</v>
      </c>
      <c r="F88" s="18" t="str">
        <f>LEFT(C88,1)</f>
        <v>С</v>
      </c>
      <c r="G88" s="18" t="str">
        <f>LEFT(D88,1)</f>
        <v>Е</v>
      </c>
      <c r="H88" s="18" t="str">
        <f>LEFT(E88,1)</f>
        <v>К</v>
      </c>
      <c r="I88" s="9" t="s">
        <v>416</v>
      </c>
      <c r="J88" s="16" t="s">
        <v>381</v>
      </c>
      <c r="K88" s="24">
        <v>10</v>
      </c>
      <c r="L88" s="16" t="s">
        <v>586</v>
      </c>
      <c r="M88" s="13" t="str">
        <f>CONCATENATE(B88,"-",F88,G88,H88,"-",I88)</f>
        <v>Ж-СЕК-19012003</v>
      </c>
      <c r="N88" s="20">
        <v>8</v>
      </c>
      <c r="O88" s="20">
        <v>0</v>
      </c>
      <c r="P88" s="20">
        <v>2</v>
      </c>
      <c r="Q88" s="20">
        <v>0</v>
      </c>
      <c r="R88" s="20">
        <v>0</v>
      </c>
      <c r="S88" s="20">
        <v>0</v>
      </c>
      <c r="T88" s="20">
        <v>0</v>
      </c>
      <c r="U88" s="20">
        <v>34</v>
      </c>
      <c r="V88" s="20"/>
      <c r="W88" s="20"/>
      <c r="X88" s="25">
        <f>SUM(N88:W88)</f>
        <v>44</v>
      </c>
      <c r="Y88" s="19">
        <v>150</v>
      </c>
      <c r="Z88" s="21">
        <f>X88/Y88</f>
        <v>0.29333333333333333</v>
      </c>
      <c r="AA88" s="56" t="str">
        <f>IF(X88&gt;75%*Y88,"Победитель",IF(X88&gt;50%*Y88,"Призёр","Участник"))</f>
        <v>Участник</v>
      </c>
    </row>
    <row r="89" spans="1:27" x14ac:dyDescent="0.3">
      <c r="A89" s="47">
        <v>84</v>
      </c>
      <c r="B89" s="16" t="s">
        <v>63</v>
      </c>
      <c r="C89" s="16" t="s">
        <v>121</v>
      </c>
      <c r="D89" s="16" t="s">
        <v>107</v>
      </c>
      <c r="E89" s="16" t="s">
        <v>35</v>
      </c>
      <c r="F89" s="18" t="str">
        <f>LEFT(C89,1)</f>
        <v>Б</v>
      </c>
      <c r="G89" s="18" t="str">
        <f>LEFT(D89,1)</f>
        <v>Н</v>
      </c>
      <c r="H89" s="18" t="str">
        <f>LEFT(E89,1)</f>
        <v>А</v>
      </c>
      <c r="I89" s="9" t="s">
        <v>68</v>
      </c>
      <c r="J89" s="16" t="s">
        <v>86</v>
      </c>
      <c r="K89" s="24">
        <v>10</v>
      </c>
      <c r="L89" s="16" t="s">
        <v>437</v>
      </c>
      <c r="M89" s="13" t="str">
        <f>CONCATENATE(B89,"-",F89,G89,H89,"-",I89)</f>
        <v>М-БНА-22062003</v>
      </c>
      <c r="N89" s="20">
        <v>6</v>
      </c>
      <c r="O89" s="20">
        <v>0</v>
      </c>
      <c r="P89" s="20">
        <v>4</v>
      </c>
      <c r="Q89" s="20">
        <v>1</v>
      </c>
      <c r="R89" s="20">
        <v>0</v>
      </c>
      <c r="S89" s="20">
        <v>15</v>
      </c>
      <c r="T89" s="20">
        <v>0</v>
      </c>
      <c r="U89" s="20">
        <v>17</v>
      </c>
      <c r="V89" s="20"/>
      <c r="W89" s="20"/>
      <c r="X89" s="25">
        <f>SUM(N89:W89)</f>
        <v>43</v>
      </c>
      <c r="Y89" s="19">
        <v>150</v>
      </c>
      <c r="Z89" s="21">
        <f>X89/Y89</f>
        <v>0.28666666666666668</v>
      </c>
      <c r="AA89" s="56" t="str">
        <f>IF(X89&gt;75%*Y89,"Победитель",IF(X89&gt;50%*Y89,"Призёр","Участник"))</f>
        <v>Участник</v>
      </c>
    </row>
    <row r="90" spans="1:27" x14ac:dyDescent="0.3">
      <c r="A90" s="47">
        <v>85</v>
      </c>
      <c r="B90" s="17" t="s">
        <v>447</v>
      </c>
      <c r="C90" s="17" t="s">
        <v>322</v>
      </c>
      <c r="D90" s="17" t="s">
        <v>93</v>
      </c>
      <c r="E90" s="17" t="s">
        <v>94</v>
      </c>
      <c r="F90" s="18" t="str">
        <f>LEFT(C90,1)</f>
        <v>З</v>
      </c>
      <c r="G90" s="18" t="str">
        <f>LEFT(D90,1)</f>
        <v>М</v>
      </c>
      <c r="H90" s="18" t="str">
        <f>LEFT(E90,1)</f>
        <v>М</v>
      </c>
      <c r="I90" s="6" t="s">
        <v>366</v>
      </c>
      <c r="J90" s="17" t="s">
        <v>265</v>
      </c>
      <c r="K90" s="6" t="s">
        <v>357</v>
      </c>
      <c r="L90" s="17" t="s">
        <v>574</v>
      </c>
      <c r="M90" s="13" t="str">
        <f>CONCATENATE(B90,"-",F90,G90,H90,"-",I90)</f>
        <v>М -ЗММ-16062003</v>
      </c>
      <c r="N90" s="20">
        <v>9</v>
      </c>
      <c r="O90" s="20">
        <v>3</v>
      </c>
      <c r="P90" s="20">
        <v>6</v>
      </c>
      <c r="Q90" s="20">
        <v>2</v>
      </c>
      <c r="R90" s="20">
        <v>0</v>
      </c>
      <c r="S90" s="20">
        <v>10</v>
      </c>
      <c r="T90" s="20">
        <v>0</v>
      </c>
      <c r="U90" s="20">
        <v>10</v>
      </c>
      <c r="V90" s="20"/>
      <c r="W90" s="20"/>
      <c r="X90" s="25">
        <f>SUM(N90:W90)</f>
        <v>40</v>
      </c>
      <c r="Y90" s="19">
        <v>150</v>
      </c>
      <c r="Z90" s="21">
        <f>X90/Y90</f>
        <v>0.26666666666666666</v>
      </c>
      <c r="AA90" s="56" t="str">
        <f>IF(X90&gt;75%*Y90,"Победитель",IF(X90&gt;50%*Y90,"Призёр","Участник"))</f>
        <v>Участник</v>
      </c>
    </row>
    <row r="91" spans="1:27" x14ac:dyDescent="0.3">
      <c r="A91" s="47">
        <v>86</v>
      </c>
      <c r="B91" s="16" t="s">
        <v>12</v>
      </c>
      <c r="C91" s="16" t="s">
        <v>419</v>
      </c>
      <c r="D91" s="16" t="s">
        <v>309</v>
      </c>
      <c r="E91" s="16" t="s">
        <v>45</v>
      </c>
      <c r="F91" s="18" t="str">
        <f>LEFT(C91,1)</f>
        <v>Г</v>
      </c>
      <c r="G91" s="18" t="str">
        <f>LEFT(D91,1)</f>
        <v>Е</v>
      </c>
      <c r="H91" s="18" t="str">
        <f>LEFT(E91,1)</f>
        <v>С</v>
      </c>
      <c r="I91" s="9" t="s">
        <v>139</v>
      </c>
      <c r="J91" s="16" t="s">
        <v>381</v>
      </c>
      <c r="K91" s="24">
        <v>10</v>
      </c>
      <c r="L91" s="16" t="s">
        <v>587</v>
      </c>
      <c r="M91" s="13" t="str">
        <f>CONCATENATE(B91,"-",F91,G91,H91,"-",I91)</f>
        <v>Ж-ГЕС-23122003</v>
      </c>
      <c r="N91" s="20">
        <v>4</v>
      </c>
      <c r="O91" s="20">
        <v>1</v>
      </c>
      <c r="P91" s="20">
        <v>2</v>
      </c>
      <c r="Q91" s="20">
        <v>1</v>
      </c>
      <c r="R91" s="20">
        <v>0</v>
      </c>
      <c r="S91" s="20">
        <v>6</v>
      </c>
      <c r="T91" s="20">
        <v>0</v>
      </c>
      <c r="U91" s="20">
        <v>24</v>
      </c>
      <c r="V91" s="20"/>
      <c r="W91" s="20"/>
      <c r="X91" s="25">
        <f>SUM(N91:W91)</f>
        <v>38</v>
      </c>
      <c r="Y91" s="19">
        <v>150</v>
      </c>
      <c r="Z91" s="21">
        <f>X91/Y91</f>
        <v>0.25333333333333335</v>
      </c>
      <c r="AA91" s="56" t="str">
        <f>IF(X91&gt;75%*Y91,"Победитель",IF(X91&gt;50%*Y91,"Призёр","Участник"))</f>
        <v>Участник</v>
      </c>
    </row>
    <row r="92" spans="1:27" x14ac:dyDescent="0.3">
      <c r="A92" s="47">
        <v>87</v>
      </c>
      <c r="B92" s="16" t="s">
        <v>12</v>
      </c>
      <c r="C92" s="16" t="s">
        <v>417</v>
      </c>
      <c r="D92" s="16" t="s">
        <v>99</v>
      </c>
      <c r="E92" s="16" t="s">
        <v>221</v>
      </c>
      <c r="F92" s="18" t="str">
        <f>LEFT(C92,1)</f>
        <v>М</v>
      </c>
      <c r="G92" s="18" t="str">
        <f>LEFT(D92,1)</f>
        <v>С</v>
      </c>
      <c r="H92" s="18" t="str">
        <f>LEFT(E92,1)</f>
        <v>В</v>
      </c>
      <c r="I92" s="9" t="s">
        <v>418</v>
      </c>
      <c r="J92" s="16" t="s">
        <v>381</v>
      </c>
      <c r="K92" s="24">
        <v>10</v>
      </c>
      <c r="L92" s="16" t="s">
        <v>582</v>
      </c>
      <c r="M92" s="13" t="str">
        <f>CONCATENATE(B92,"-",F92,G92,H92,"-",I92)</f>
        <v>Ж-МСВ-23092003</v>
      </c>
      <c r="N92" s="20">
        <v>6</v>
      </c>
      <c r="O92" s="20">
        <v>0</v>
      </c>
      <c r="P92" s="20">
        <v>6</v>
      </c>
      <c r="Q92" s="20">
        <v>0</v>
      </c>
      <c r="R92" s="20">
        <v>0</v>
      </c>
      <c r="S92" s="20">
        <v>0</v>
      </c>
      <c r="T92" s="20">
        <v>0</v>
      </c>
      <c r="U92" s="20">
        <v>25</v>
      </c>
      <c r="V92" s="20"/>
      <c r="W92" s="20"/>
      <c r="X92" s="25">
        <f>SUM(N92:W92)</f>
        <v>37</v>
      </c>
      <c r="Y92" s="19">
        <v>150</v>
      </c>
      <c r="Z92" s="21">
        <f>X92/Y92</f>
        <v>0.24666666666666667</v>
      </c>
      <c r="AA92" s="56" t="str">
        <f>IF(X92&gt;75%*Y92,"Победитель",IF(X92&gt;50%*Y92,"Призёр","Участник"))</f>
        <v>Участник</v>
      </c>
    </row>
    <row r="93" spans="1:27" x14ac:dyDescent="0.3">
      <c r="A93" s="47">
        <v>88</v>
      </c>
      <c r="B93" s="17" t="s">
        <v>12</v>
      </c>
      <c r="C93" s="17" t="s">
        <v>311</v>
      </c>
      <c r="D93" s="17" t="s">
        <v>54</v>
      </c>
      <c r="E93" s="17" t="s">
        <v>312</v>
      </c>
      <c r="F93" s="18" t="str">
        <f>LEFT(C93,1)</f>
        <v>С</v>
      </c>
      <c r="G93" s="18" t="str">
        <f>LEFT(D93,1)</f>
        <v>А</v>
      </c>
      <c r="H93" s="18" t="str">
        <f>LEFT(E93,1)</f>
        <v>О</v>
      </c>
      <c r="I93" s="6" t="s">
        <v>356</v>
      </c>
      <c r="J93" s="17" t="s">
        <v>265</v>
      </c>
      <c r="K93" s="6" t="s">
        <v>357</v>
      </c>
      <c r="L93" s="17" t="s">
        <v>435</v>
      </c>
      <c r="M93" s="13" t="str">
        <f>CONCATENATE(B93,"-",F93,G93,H93,"-",I93)</f>
        <v>Ж-САО-10012004</v>
      </c>
      <c r="N93" s="20">
        <v>7</v>
      </c>
      <c r="O93" s="20">
        <v>0</v>
      </c>
      <c r="P93" s="20">
        <v>0</v>
      </c>
      <c r="Q93" s="20">
        <v>1</v>
      </c>
      <c r="R93" s="20">
        <v>0</v>
      </c>
      <c r="S93" s="20">
        <v>0</v>
      </c>
      <c r="T93" s="20">
        <v>0</v>
      </c>
      <c r="U93" s="20">
        <v>29</v>
      </c>
      <c r="V93" s="20"/>
      <c r="W93" s="20"/>
      <c r="X93" s="25">
        <f>SUM(N93:W93)</f>
        <v>37</v>
      </c>
      <c r="Y93" s="19">
        <v>150</v>
      </c>
      <c r="Z93" s="21">
        <f>X93/Y93</f>
        <v>0.24666666666666667</v>
      </c>
      <c r="AA93" s="56" t="str">
        <f>IF(X93&gt;75%*Y93,"Победитель",IF(X93&gt;50%*Y93,"Призёр","Участник"))</f>
        <v>Участник</v>
      </c>
    </row>
    <row r="94" spans="1:27" x14ac:dyDescent="0.3">
      <c r="A94" s="47">
        <v>89</v>
      </c>
      <c r="B94" s="16" t="s">
        <v>12</v>
      </c>
      <c r="C94" s="26" t="s">
        <v>442</v>
      </c>
      <c r="D94" s="26" t="s">
        <v>21</v>
      </c>
      <c r="E94" s="26" t="s">
        <v>122</v>
      </c>
      <c r="F94" s="18" t="str">
        <f>LEFT(C94,1)</f>
        <v>Ч</v>
      </c>
      <c r="G94" s="18" t="str">
        <f>LEFT(D94,1)</f>
        <v>В</v>
      </c>
      <c r="H94" s="18" t="str">
        <f>LEFT(E94,1)</f>
        <v>Ю</v>
      </c>
      <c r="I94" s="27">
        <v>8062003</v>
      </c>
      <c r="J94" s="11" t="s">
        <v>422</v>
      </c>
      <c r="K94" s="9">
        <v>10</v>
      </c>
      <c r="L94" s="16" t="s">
        <v>593</v>
      </c>
      <c r="M94" s="13" t="str">
        <f>CONCATENATE(B94,"-",F94,G94,H94,"-",I94)</f>
        <v>Ж-ЧВЮ-8062003</v>
      </c>
      <c r="N94" s="20">
        <v>8</v>
      </c>
      <c r="O94" s="20">
        <v>0</v>
      </c>
      <c r="P94" s="20">
        <v>2</v>
      </c>
      <c r="Q94" s="20">
        <v>0</v>
      </c>
      <c r="R94" s="20">
        <v>0</v>
      </c>
      <c r="S94" s="20">
        <v>1</v>
      </c>
      <c r="T94" s="20">
        <v>0</v>
      </c>
      <c r="U94" s="20">
        <v>26</v>
      </c>
      <c r="V94" s="20"/>
      <c r="W94" s="20"/>
      <c r="X94" s="25">
        <f>SUM(N94:W94)</f>
        <v>37</v>
      </c>
      <c r="Y94" s="19">
        <v>150</v>
      </c>
      <c r="Z94" s="21">
        <f>X94/Y94</f>
        <v>0.24666666666666667</v>
      </c>
      <c r="AA94" s="56" t="str">
        <f>IF(X94&gt;75%*Y94,"Победитель",IF(X94&gt;50%*Y94,"Призёр","Участник"))</f>
        <v>Участник</v>
      </c>
    </row>
    <row r="95" spans="1:27" x14ac:dyDescent="0.3">
      <c r="A95" s="47">
        <v>90</v>
      </c>
      <c r="B95" s="16" t="s">
        <v>12</v>
      </c>
      <c r="C95" s="16" t="s">
        <v>118</v>
      </c>
      <c r="D95" s="16" t="s">
        <v>54</v>
      </c>
      <c r="E95" s="16" t="s">
        <v>119</v>
      </c>
      <c r="F95" s="18" t="str">
        <f>LEFT(C95,1)</f>
        <v>Б</v>
      </c>
      <c r="G95" s="18" t="str">
        <f>LEFT(D95,1)</f>
        <v>А</v>
      </c>
      <c r="H95" s="18" t="str">
        <f>LEFT(E95,1)</f>
        <v>И</v>
      </c>
      <c r="I95" s="9" t="s">
        <v>120</v>
      </c>
      <c r="J95" s="16" t="s">
        <v>86</v>
      </c>
      <c r="K95" s="24">
        <v>10</v>
      </c>
      <c r="L95" s="16" t="s">
        <v>577</v>
      </c>
      <c r="M95" s="13" t="str">
        <f>CONCATENATE(B95,"-",F95,G95,H95,"-",I95)</f>
        <v>Ж-БАИ-16112003</v>
      </c>
      <c r="N95" s="20">
        <v>7</v>
      </c>
      <c r="O95" s="20">
        <v>3</v>
      </c>
      <c r="P95" s="20">
        <v>4</v>
      </c>
      <c r="Q95" s="20">
        <v>2</v>
      </c>
      <c r="R95" s="20">
        <v>0</v>
      </c>
      <c r="S95" s="20">
        <v>3</v>
      </c>
      <c r="T95" s="20">
        <v>0</v>
      </c>
      <c r="U95" s="20">
        <v>16</v>
      </c>
      <c r="V95" s="20"/>
      <c r="W95" s="20"/>
      <c r="X95" s="25">
        <f>SUM(N95:W95)</f>
        <v>35</v>
      </c>
      <c r="Y95" s="19">
        <v>150</v>
      </c>
      <c r="Z95" s="21">
        <f>X95/Y95</f>
        <v>0.23333333333333334</v>
      </c>
      <c r="AA95" s="56" t="str">
        <f>IF(X95&gt;75%*Y95,"Победитель",IF(X95&gt;50%*Y95,"Призёр","Участник"))</f>
        <v>Участник</v>
      </c>
    </row>
    <row r="96" spans="1:27" x14ac:dyDescent="0.3">
      <c r="A96" s="47">
        <v>91</v>
      </c>
      <c r="B96" s="16" t="s">
        <v>12</v>
      </c>
      <c r="C96" s="16" t="s">
        <v>412</v>
      </c>
      <c r="D96" s="16" t="s">
        <v>89</v>
      </c>
      <c r="E96" s="16" t="s">
        <v>202</v>
      </c>
      <c r="F96" s="18" t="str">
        <f>LEFT(C96,1)</f>
        <v>М</v>
      </c>
      <c r="G96" s="18" t="str">
        <f>LEFT(D96,1)</f>
        <v>А</v>
      </c>
      <c r="H96" s="18" t="str">
        <f>LEFT(E96,1)</f>
        <v>В</v>
      </c>
      <c r="I96" s="9" t="s">
        <v>413</v>
      </c>
      <c r="J96" s="16" t="s">
        <v>381</v>
      </c>
      <c r="K96" s="24">
        <v>10</v>
      </c>
      <c r="L96" s="16" t="s">
        <v>581</v>
      </c>
      <c r="M96" s="13" t="str">
        <f>CONCATENATE(B96,"-",F96,G96,H96,"-",I96)</f>
        <v>Ж-МАВ-27102003</v>
      </c>
      <c r="N96" s="20">
        <v>7</v>
      </c>
      <c r="O96" s="20">
        <v>0</v>
      </c>
      <c r="P96" s="20">
        <v>2</v>
      </c>
      <c r="Q96" s="20">
        <v>1</v>
      </c>
      <c r="R96" s="20">
        <v>0</v>
      </c>
      <c r="S96" s="20">
        <v>5</v>
      </c>
      <c r="T96" s="20">
        <v>0</v>
      </c>
      <c r="U96" s="20">
        <v>19</v>
      </c>
      <c r="V96" s="20"/>
      <c r="W96" s="20"/>
      <c r="X96" s="25">
        <f>SUM(N96:W96)</f>
        <v>34</v>
      </c>
      <c r="Y96" s="19">
        <v>150</v>
      </c>
      <c r="Z96" s="21">
        <f>X96/Y96</f>
        <v>0.22666666666666666</v>
      </c>
      <c r="AA96" s="56" t="str">
        <f>IF(X96&gt;75%*Y96,"Победитель",IF(X96&gt;50%*Y96,"Призёр","Участник"))</f>
        <v>Участник</v>
      </c>
    </row>
    <row r="97" spans="1:27" x14ac:dyDescent="0.3">
      <c r="A97" s="47">
        <v>92</v>
      </c>
      <c r="B97" s="17" t="s">
        <v>447</v>
      </c>
      <c r="C97" s="17" t="s">
        <v>318</v>
      </c>
      <c r="D97" s="17" t="s">
        <v>111</v>
      </c>
      <c r="E97" s="17" t="s">
        <v>42</v>
      </c>
      <c r="F97" s="18" t="str">
        <f>LEFT(C97,1)</f>
        <v>С</v>
      </c>
      <c r="G97" s="18" t="str">
        <f>LEFT(D97,1)</f>
        <v>К</v>
      </c>
      <c r="H97" s="18" t="str">
        <f>LEFT(E97,1)</f>
        <v>С</v>
      </c>
      <c r="I97" s="6" t="s">
        <v>363</v>
      </c>
      <c r="J97" s="17" t="s">
        <v>265</v>
      </c>
      <c r="K97" s="6" t="s">
        <v>357</v>
      </c>
      <c r="L97" s="17" t="s">
        <v>551</v>
      </c>
      <c r="M97" s="13" t="str">
        <f>CONCATENATE(B97,"-",F97,G97,H97,"-",I97)</f>
        <v>М -СКС-09012004</v>
      </c>
      <c r="N97" s="20">
        <v>6</v>
      </c>
      <c r="O97" s="20">
        <v>0</v>
      </c>
      <c r="P97" s="20">
        <v>4</v>
      </c>
      <c r="Q97" s="20">
        <v>0</v>
      </c>
      <c r="R97" s="20">
        <v>11</v>
      </c>
      <c r="S97" s="20">
        <v>2</v>
      </c>
      <c r="T97" s="20">
        <v>0</v>
      </c>
      <c r="U97" s="20">
        <v>3</v>
      </c>
      <c r="V97" s="20">
        <v>7</v>
      </c>
      <c r="W97" s="20">
        <v>0</v>
      </c>
      <c r="X97" s="25">
        <f>SUM(N97:W97)</f>
        <v>33</v>
      </c>
      <c r="Y97" s="19">
        <v>150</v>
      </c>
      <c r="Z97" s="21">
        <f>X97/Y97</f>
        <v>0.22</v>
      </c>
      <c r="AA97" s="56" t="str">
        <f>IF(X97&gt;75%*Y97,"Победитель",IF(X97&gt;50%*Y97,"Призёр","Участник"))</f>
        <v>Участник</v>
      </c>
    </row>
    <row r="98" spans="1:27" x14ac:dyDescent="0.3">
      <c r="A98" s="47">
        <v>93</v>
      </c>
      <c r="B98" s="16" t="s">
        <v>12</v>
      </c>
      <c r="C98" s="16" t="s">
        <v>280</v>
      </c>
      <c r="D98" s="16" t="s">
        <v>213</v>
      </c>
      <c r="E98" s="16" t="s">
        <v>137</v>
      </c>
      <c r="F98" s="18" t="str">
        <f>LEFT(C98,1)</f>
        <v>З</v>
      </c>
      <c r="G98" s="18" t="str">
        <f>LEFT(D98,1)</f>
        <v>М</v>
      </c>
      <c r="H98" s="18" t="str">
        <f>LEFT(E98,1)</f>
        <v>Е</v>
      </c>
      <c r="I98" s="9" t="s">
        <v>408</v>
      </c>
      <c r="J98" s="16" t="s">
        <v>381</v>
      </c>
      <c r="K98" s="24">
        <v>10</v>
      </c>
      <c r="L98" s="16" t="s">
        <v>594</v>
      </c>
      <c r="M98" s="13" t="str">
        <f>CONCATENATE(B98,"-",F98,G98,H98,"-",I98)</f>
        <v>Ж-ЗМЕ-17062003</v>
      </c>
      <c r="N98" s="20">
        <v>7</v>
      </c>
      <c r="O98" s="20">
        <v>0</v>
      </c>
      <c r="P98" s="20">
        <v>4</v>
      </c>
      <c r="Q98" s="20">
        <v>2</v>
      </c>
      <c r="R98" s="20">
        <v>0</v>
      </c>
      <c r="S98" s="20">
        <v>3</v>
      </c>
      <c r="T98" s="20">
        <v>0</v>
      </c>
      <c r="U98" s="20">
        <v>15</v>
      </c>
      <c r="V98" s="20"/>
      <c r="W98" s="20"/>
      <c r="X98" s="25">
        <f>SUM(N98:W98)</f>
        <v>31</v>
      </c>
      <c r="Y98" s="19">
        <v>150</v>
      </c>
      <c r="Z98" s="21">
        <f>X98/Y98</f>
        <v>0.20666666666666667</v>
      </c>
      <c r="AA98" s="56" t="str">
        <f>IF(X98&gt;75%*Y98,"Победитель",IF(X98&gt;50%*Y98,"Призёр","Участник"))</f>
        <v>Участник</v>
      </c>
    </row>
    <row r="99" spans="1:27" x14ac:dyDescent="0.3">
      <c r="A99" s="47">
        <v>94</v>
      </c>
      <c r="B99" s="17" t="s">
        <v>12</v>
      </c>
      <c r="C99" s="17" t="s">
        <v>313</v>
      </c>
      <c r="D99" s="17" t="s">
        <v>314</v>
      </c>
      <c r="E99" s="17" t="s">
        <v>78</v>
      </c>
      <c r="F99" s="18" t="str">
        <f>LEFT(C99,1)</f>
        <v>Ф</v>
      </c>
      <c r="G99" s="18" t="str">
        <f>LEFT(D99,1)</f>
        <v>О</v>
      </c>
      <c r="H99" s="18" t="str">
        <f>LEFT(E99,1)</f>
        <v>В</v>
      </c>
      <c r="I99" s="6" t="s">
        <v>358</v>
      </c>
      <c r="J99" s="17" t="s">
        <v>265</v>
      </c>
      <c r="K99" s="6" t="s">
        <v>357</v>
      </c>
      <c r="L99" s="17" t="s">
        <v>555</v>
      </c>
      <c r="M99" s="13" t="str">
        <f>CONCATENATE(B99,"-",F99,G99,H99,"-",I99)</f>
        <v>Ж-ФОВ-28052003</v>
      </c>
      <c r="N99" s="20">
        <v>7</v>
      </c>
      <c r="O99" s="20">
        <v>0</v>
      </c>
      <c r="P99" s="20">
        <v>0</v>
      </c>
      <c r="Q99" s="20">
        <v>0</v>
      </c>
      <c r="R99" s="20">
        <v>1</v>
      </c>
      <c r="S99" s="20">
        <v>0</v>
      </c>
      <c r="T99" s="20">
        <v>12</v>
      </c>
      <c r="U99" s="20">
        <v>0</v>
      </c>
      <c r="V99" s="20">
        <v>10</v>
      </c>
      <c r="W99" s="20">
        <v>0</v>
      </c>
      <c r="X99" s="25">
        <f>SUM(N99:W99)</f>
        <v>30</v>
      </c>
      <c r="Y99" s="19">
        <v>150</v>
      </c>
      <c r="Z99" s="21">
        <f>X99/Y99</f>
        <v>0.2</v>
      </c>
      <c r="AA99" s="56" t="str">
        <f>IF(X99&gt;75%*Y99,"Победитель",IF(X99&gt;50%*Y99,"Призёр","Участник"))</f>
        <v>Участник</v>
      </c>
    </row>
    <row r="100" spans="1:27" x14ac:dyDescent="0.3">
      <c r="A100" s="47">
        <v>95</v>
      </c>
      <c r="B100" s="16" t="s">
        <v>12</v>
      </c>
      <c r="C100" s="16" t="s">
        <v>239</v>
      </c>
      <c r="D100" s="16" t="s">
        <v>44</v>
      </c>
      <c r="E100" s="16" t="s">
        <v>39</v>
      </c>
      <c r="F100" s="18" t="str">
        <f>LEFT(C100,1)</f>
        <v>К</v>
      </c>
      <c r="G100" s="18" t="str">
        <f>LEFT(D100,1)</f>
        <v>Е</v>
      </c>
      <c r="H100" s="18" t="str">
        <f>LEFT(E100,1)</f>
        <v>А</v>
      </c>
      <c r="I100" s="6" t="s">
        <v>240</v>
      </c>
      <c r="J100" s="11" t="s">
        <v>230</v>
      </c>
      <c r="K100" s="9">
        <v>10</v>
      </c>
      <c r="L100" s="16" t="s">
        <v>556</v>
      </c>
      <c r="M100" s="13" t="str">
        <f>CONCATENATE(B100,"-",F100,G100,H100,"-",I100)</f>
        <v>Ж-КЕА-21122002</v>
      </c>
      <c r="N100" s="20">
        <v>9</v>
      </c>
      <c r="O100" s="20">
        <v>0</v>
      </c>
      <c r="P100" s="20">
        <v>5</v>
      </c>
      <c r="Q100" s="20">
        <v>0</v>
      </c>
      <c r="R100" s="20">
        <v>6</v>
      </c>
      <c r="S100" s="20">
        <v>1</v>
      </c>
      <c r="T100" s="20">
        <v>1</v>
      </c>
      <c r="U100" s="20">
        <v>8</v>
      </c>
      <c r="V100" s="20">
        <v>0</v>
      </c>
      <c r="W100" s="20">
        <v>0</v>
      </c>
      <c r="X100" s="25">
        <f>SUM(N100:W100)</f>
        <v>30</v>
      </c>
      <c r="Y100" s="19">
        <v>150</v>
      </c>
      <c r="Z100" s="21">
        <f>X100/Y100</f>
        <v>0.2</v>
      </c>
      <c r="AA100" s="56" t="str">
        <f>IF(X100&gt;75%*Y100,"Победитель",IF(X100&gt;50%*Y100,"Призёр","Участник"))</f>
        <v>Участник</v>
      </c>
    </row>
    <row r="101" spans="1:27" x14ac:dyDescent="0.3">
      <c r="A101" s="47">
        <v>96</v>
      </c>
      <c r="B101" s="16" t="s">
        <v>63</v>
      </c>
      <c r="C101" s="16" t="s">
        <v>126</v>
      </c>
      <c r="D101" s="16" t="s">
        <v>127</v>
      </c>
      <c r="E101" s="16" t="s">
        <v>42</v>
      </c>
      <c r="F101" s="18" t="str">
        <f>LEFT(C101,1)</f>
        <v>З</v>
      </c>
      <c r="G101" s="18" t="str">
        <f>LEFT(D101,1)</f>
        <v>А</v>
      </c>
      <c r="H101" s="18" t="str">
        <f>LEFT(E101,1)</f>
        <v>С</v>
      </c>
      <c r="I101" s="9" t="s">
        <v>128</v>
      </c>
      <c r="J101" s="16" t="s">
        <v>86</v>
      </c>
      <c r="K101" s="24">
        <v>10</v>
      </c>
      <c r="L101" s="16" t="s">
        <v>583</v>
      </c>
      <c r="M101" s="13" t="str">
        <f>CONCATENATE(B101,"-",F101,G101,H101,"-",I101)</f>
        <v>М-ЗАС-05122003</v>
      </c>
      <c r="N101" s="20">
        <v>5</v>
      </c>
      <c r="O101" s="20">
        <v>0</v>
      </c>
      <c r="P101" s="20">
        <v>4</v>
      </c>
      <c r="Q101" s="20">
        <v>1</v>
      </c>
      <c r="R101" s="20">
        <v>0</v>
      </c>
      <c r="S101" s="20">
        <v>10</v>
      </c>
      <c r="T101" s="20">
        <v>0</v>
      </c>
      <c r="U101" s="20">
        <v>10</v>
      </c>
      <c r="V101" s="20"/>
      <c r="W101" s="20"/>
      <c r="X101" s="25">
        <f>SUM(N101:W101)</f>
        <v>30</v>
      </c>
      <c r="Y101" s="19">
        <v>150</v>
      </c>
      <c r="Z101" s="21">
        <f>X101/Y101</f>
        <v>0.2</v>
      </c>
      <c r="AA101" s="56" t="str">
        <f>IF(X101&gt;75%*Y101,"Победитель",IF(X101&gt;50%*Y101,"Призёр","Участник"))</f>
        <v>Участник</v>
      </c>
    </row>
    <row r="102" spans="1:27" x14ac:dyDescent="0.3">
      <c r="A102" s="47">
        <v>97</v>
      </c>
      <c r="B102" s="17" t="s">
        <v>12</v>
      </c>
      <c r="C102" s="17" t="s">
        <v>323</v>
      </c>
      <c r="D102" s="17" t="s">
        <v>50</v>
      </c>
      <c r="E102" s="17" t="s">
        <v>45</v>
      </c>
      <c r="F102" s="18" t="str">
        <f>LEFT(C102,1)</f>
        <v>К</v>
      </c>
      <c r="G102" s="18" t="str">
        <f>LEFT(D102,1)</f>
        <v>М</v>
      </c>
      <c r="H102" s="18" t="str">
        <f>LEFT(E102,1)</f>
        <v>С</v>
      </c>
      <c r="I102" s="6" t="s">
        <v>367</v>
      </c>
      <c r="J102" s="17" t="s">
        <v>265</v>
      </c>
      <c r="K102" s="6" t="s">
        <v>357</v>
      </c>
      <c r="L102" s="17" t="s">
        <v>553</v>
      </c>
      <c r="M102" s="13" t="str">
        <f>CONCATENATE(B102,"-",F102,G102,H102,"-",I102)</f>
        <v>Ж-КМС-28062003</v>
      </c>
      <c r="N102" s="20">
        <v>5</v>
      </c>
      <c r="O102" s="20">
        <v>0</v>
      </c>
      <c r="P102" s="20">
        <v>0</v>
      </c>
      <c r="Q102" s="20">
        <v>1</v>
      </c>
      <c r="R102" s="20">
        <v>0</v>
      </c>
      <c r="S102" s="20">
        <v>3</v>
      </c>
      <c r="T102" s="20">
        <v>0</v>
      </c>
      <c r="U102" s="20">
        <v>20</v>
      </c>
      <c r="V102" s="20">
        <v>0</v>
      </c>
      <c r="W102" s="20">
        <v>0</v>
      </c>
      <c r="X102" s="25">
        <f>SUM(N102:W102)</f>
        <v>29</v>
      </c>
      <c r="Y102" s="19">
        <v>150</v>
      </c>
      <c r="Z102" s="21">
        <f>X102/Y102</f>
        <v>0.19333333333333333</v>
      </c>
      <c r="AA102" s="56" t="str">
        <f>IF(X102&gt;75%*Y102,"Победитель",IF(X102&gt;50%*Y102,"Призёр","Участник"))</f>
        <v>Участник</v>
      </c>
    </row>
    <row r="103" spans="1:27" x14ac:dyDescent="0.3">
      <c r="A103" s="47">
        <v>98</v>
      </c>
      <c r="B103" s="16" t="s">
        <v>12</v>
      </c>
      <c r="C103" s="16" t="s">
        <v>403</v>
      </c>
      <c r="D103" s="16" t="s">
        <v>143</v>
      </c>
      <c r="E103" s="16" t="s">
        <v>404</v>
      </c>
      <c r="F103" s="18" t="str">
        <f>LEFT(C103,1)</f>
        <v>Х</v>
      </c>
      <c r="G103" s="18" t="str">
        <f>LEFT(D103,1)</f>
        <v>В</v>
      </c>
      <c r="H103" s="18" t="str">
        <f>LEFT(E103,1)</f>
        <v>В</v>
      </c>
      <c r="I103" s="9" t="s">
        <v>405</v>
      </c>
      <c r="J103" s="16" t="s">
        <v>381</v>
      </c>
      <c r="K103" s="24">
        <v>10</v>
      </c>
      <c r="L103" s="16" t="s">
        <v>576</v>
      </c>
      <c r="M103" s="13" t="str">
        <f>CONCATENATE(B103,"-",F103,G103,H103,"-",I103)</f>
        <v>Ж-ХВВ-24052004</v>
      </c>
      <c r="N103" s="20">
        <v>4</v>
      </c>
      <c r="O103" s="20">
        <v>0</v>
      </c>
      <c r="P103" s="20">
        <v>4</v>
      </c>
      <c r="Q103" s="20">
        <v>1</v>
      </c>
      <c r="R103" s="20">
        <v>0</v>
      </c>
      <c r="S103" s="20">
        <v>3</v>
      </c>
      <c r="T103" s="20">
        <v>0</v>
      </c>
      <c r="U103" s="20">
        <v>17</v>
      </c>
      <c r="V103" s="20"/>
      <c r="W103" s="20"/>
      <c r="X103" s="25">
        <f>SUM(N103:W103)</f>
        <v>29</v>
      </c>
      <c r="Y103" s="19">
        <v>150</v>
      </c>
      <c r="Z103" s="21">
        <f>X103/Y103</f>
        <v>0.19333333333333333</v>
      </c>
      <c r="AA103" s="56" t="str">
        <f>IF(X103&gt;75%*Y103,"Победитель",IF(X103&gt;50%*Y103,"Призёр","Участник"))</f>
        <v>Участник</v>
      </c>
    </row>
    <row r="104" spans="1:27" x14ac:dyDescent="0.3">
      <c r="A104" s="47">
        <v>99</v>
      </c>
      <c r="B104" s="16" t="s">
        <v>12</v>
      </c>
      <c r="C104" s="14" t="s">
        <v>253</v>
      </c>
      <c r="D104" s="14" t="s">
        <v>232</v>
      </c>
      <c r="E104" s="14" t="s">
        <v>45</v>
      </c>
      <c r="F104" s="18" t="str">
        <f>LEFT(C104,1)</f>
        <v>К</v>
      </c>
      <c r="G104" s="18" t="str">
        <f>LEFT(D104,1)</f>
        <v>К</v>
      </c>
      <c r="H104" s="18" t="str">
        <f>LEFT(E104,1)</f>
        <v>С</v>
      </c>
      <c r="I104" s="7" t="s">
        <v>254</v>
      </c>
      <c r="J104" s="11" t="s">
        <v>230</v>
      </c>
      <c r="K104" s="9">
        <v>10</v>
      </c>
      <c r="L104" s="16" t="s">
        <v>554</v>
      </c>
      <c r="M104" s="13" t="str">
        <f>CONCATENATE(B104,"-",F104,G104,H104,"-",I104)</f>
        <v>Ж-ККС-28082003</v>
      </c>
      <c r="N104" s="20">
        <v>3</v>
      </c>
      <c r="O104" s="20">
        <v>2</v>
      </c>
      <c r="P104" s="20">
        <v>0</v>
      </c>
      <c r="Q104" s="20">
        <v>0</v>
      </c>
      <c r="R104" s="20">
        <v>4</v>
      </c>
      <c r="S104" s="20">
        <v>1</v>
      </c>
      <c r="T104" s="20">
        <v>17</v>
      </c>
      <c r="U104" s="20"/>
      <c r="V104" s="20"/>
      <c r="W104" s="20"/>
      <c r="X104" s="25">
        <f>SUM(N104:W104)</f>
        <v>27</v>
      </c>
      <c r="Y104" s="19">
        <v>150</v>
      </c>
      <c r="Z104" s="21">
        <f>X104/Y104</f>
        <v>0.18</v>
      </c>
      <c r="AA104" s="56" t="str">
        <f>IF(X104&gt;75%*Y104,"Победитель",IF(X104&gt;50%*Y104,"Призёр","Участник"))</f>
        <v>Участник</v>
      </c>
    </row>
    <row r="105" spans="1:27" x14ac:dyDescent="0.3">
      <c r="A105" s="47">
        <v>100</v>
      </c>
      <c r="B105" s="16" t="s">
        <v>12</v>
      </c>
      <c r="C105" s="16" t="s">
        <v>138</v>
      </c>
      <c r="D105" s="16" t="s">
        <v>51</v>
      </c>
      <c r="E105" s="16" t="s">
        <v>122</v>
      </c>
      <c r="F105" s="18" t="str">
        <f>LEFT(C105,1)</f>
        <v>Р</v>
      </c>
      <c r="G105" s="18" t="str">
        <f>LEFT(D105,1)</f>
        <v>А</v>
      </c>
      <c r="H105" s="18" t="str">
        <f>LEFT(E105,1)</f>
        <v>Ю</v>
      </c>
      <c r="I105" s="9" t="s">
        <v>139</v>
      </c>
      <c r="J105" s="16" t="s">
        <v>86</v>
      </c>
      <c r="K105" s="24">
        <v>10</v>
      </c>
      <c r="L105" s="16" t="s">
        <v>578</v>
      </c>
      <c r="M105" s="13" t="str">
        <f>CONCATENATE(B105,"-",F105,G105,H105,"-",I105)</f>
        <v>Ж-РАЮ-23122003</v>
      </c>
      <c r="N105" s="20">
        <v>6</v>
      </c>
      <c r="O105" s="20">
        <v>0</v>
      </c>
      <c r="P105" s="20">
        <v>2</v>
      </c>
      <c r="Q105" s="20">
        <v>0</v>
      </c>
      <c r="R105" s="20">
        <v>0</v>
      </c>
      <c r="S105" s="20">
        <v>3</v>
      </c>
      <c r="T105" s="20">
        <v>0</v>
      </c>
      <c r="U105" s="20">
        <v>15</v>
      </c>
      <c r="V105" s="20"/>
      <c r="W105" s="20"/>
      <c r="X105" s="25">
        <f>SUM(N105:W105)</f>
        <v>26</v>
      </c>
      <c r="Y105" s="19">
        <v>150</v>
      </c>
      <c r="Z105" s="21">
        <f>X105/Y105</f>
        <v>0.17333333333333334</v>
      </c>
      <c r="AA105" s="56" t="str">
        <f>IF(X105&gt;75%*Y105,"Победитель",IF(X105&gt;50%*Y105,"Призёр","Участник"))</f>
        <v>Участник</v>
      </c>
    </row>
    <row r="106" spans="1:27" x14ac:dyDescent="0.3">
      <c r="A106" s="47">
        <v>101</v>
      </c>
      <c r="B106" s="16" t="s">
        <v>63</v>
      </c>
      <c r="C106" s="16" t="s">
        <v>410</v>
      </c>
      <c r="D106" s="16" t="s">
        <v>142</v>
      </c>
      <c r="E106" s="16" t="s">
        <v>60</v>
      </c>
      <c r="F106" s="18" t="str">
        <f>LEFT(C106,1)</f>
        <v>Ф</v>
      </c>
      <c r="G106" s="18" t="str">
        <f>LEFT(D106,1)</f>
        <v>А</v>
      </c>
      <c r="H106" s="18" t="str">
        <f>LEFT(E106,1)</f>
        <v>М</v>
      </c>
      <c r="I106" s="9" t="s">
        <v>411</v>
      </c>
      <c r="J106" s="16" t="s">
        <v>381</v>
      </c>
      <c r="K106" s="24">
        <v>10</v>
      </c>
      <c r="L106" s="16" t="s">
        <v>520</v>
      </c>
      <c r="M106" s="13" t="str">
        <f>CONCATENATE(B106,"-",F106,G106,H106,"-",I106)</f>
        <v>М-ФАМ-24092003</v>
      </c>
      <c r="N106" s="20">
        <v>6</v>
      </c>
      <c r="O106" s="20">
        <v>0</v>
      </c>
      <c r="P106" s="20">
        <v>1</v>
      </c>
      <c r="Q106" s="20">
        <v>4</v>
      </c>
      <c r="R106" s="20">
        <v>1</v>
      </c>
      <c r="S106" s="20">
        <v>0</v>
      </c>
      <c r="T106" s="20">
        <v>0</v>
      </c>
      <c r="U106" s="20">
        <v>0</v>
      </c>
      <c r="V106" s="20">
        <v>13</v>
      </c>
      <c r="W106" s="20"/>
      <c r="X106" s="25">
        <f>SUM(N106:W106)</f>
        <v>25</v>
      </c>
      <c r="Y106" s="19">
        <v>150</v>
      </c>
      <c r="Z106" s="21">
        <f>X106/Y106</f>
        <v>0.16666666666666666</v>
      </c>
      <c r="AA106" s="56" t="str">
        <f>IF(X106&gt;75%*Y106,"Победитель",IF(X106&gt;50%*Y106,"Призёр","Участник"))</f>
        <v>Участник</v>
      </c>
    </row>
    <row r="107" spans="1:27" x14ac:dyDescent="0.3">
      <c r="A107" s="47">
        <v>102</v>
      </c>
      <c r="B107" s="16" t="s">
        <v>12</v>
      </c>
      <c r="C107" s="16" t="s">
        <v>485</v>
      </c>
      <c r="D107" s="16" t="s">
        <v>54</v>
      </c>
      <c r="E107" s="16" t="s">
        <v>55</v>
      </c>
      <c r="F107" s="18" t="str">
        <f>LEFT(C107,1)</f>
        <v>В</v>
      </c>
      <c r="G107" s="18" t="str">
        <f>LEFT(D107,1)</f>
        <v>А</v>
      </c>
      <c r="H107" s="18" t="str">
        <f>LEFT(E107,1)</f>
        <v>Н</v>
      </c>
      <c r="I107" s="9" t="s">
        <v>486</v>
      </c>
      <c r="J107" s="16" t="s">
        <v>482</v>
      </c>
      <c r="K107" s="24">
        <v>10</v>
      </c>
      <c r="L107" s="16" t="s">
        <v>562</v>
      </c>
      <c r="M107" s="13" t="str">
        <f>CONCATENATE(B107,"-",F107,G107,H107,"-",I107)</f>
        <v>Ж-ВАН-05082003</v>
      </c>
      <c r="N107" s="20">
        <v>5</v>
      </c>
      <c r="O107" s="20">
        <v>0</v>
      </c>
      <c r="P107" s="20">
        <v>2</v>
      </c>
      <c r="Q107" s="20">
        <v>0</v>
      </c>
      <c r="R107" s="20">
        <v>0</v>
      </c>
      <c r="S107" s="20">
        <v>3</v>
      </c>
      <c r="T107" s="20">
        <v>0</v>
      </c>
      <c r="U107" s="20">
        <v>15</v>
      </c>
      <c r="V107" s="20"/>
      <c r="W107" s="20"/>
      <c r="X107" s="25">
        <f>SUM(N107:W107)</f>
        <v>25</v>
      </c>
      <c r="Y107" s="19">
        <v>150</v>
      </c>
      <c r="Z107" s="21">
        <f>X107/Y107</f>
        <v>0.16666666666666666</v>
      </c>
      <c r="AA107" s="56" t="str">
        <f>IF(X107&gt;75%*Y107,"Победитель",IF(X107&gt;50%*Y107,"Призёр","Участник"))</f>
        <v>Участник</v>
      </c>
    </row>
    <row r="108" spans="1:27" x14ac:dyDescent="0.3">
      <c r="A108" s="47">
        <v>103</v>
      </c>
      <c r="B108" s="17" t="s">
        <v>12</v>
      </c>
      <c r="C108" s="17" t="s">
        <v>319</v>
      </c>
      <c r="D108" s="17" t="s">
        <v>143</v>
      </c>
      <c r="E108" s="17" t="s">
        <v>320</v>
      </c>
      <c r="F108" s="18" t="str">
        <f>LEFT(C108,1)</f>
        <v>Ш</v>
      </c>
      <c r="G108" s="18" t="str">
        <f>LEFT(D108,1)</f>
        <v>В</v>
      </c>
      <c r="H108" s="18" t="str">
        <f>LEFT(E108,1)</f>
        <v>В</v>
      </c>
      <c r="I108" s="6" t="s">
        <v>364</v>
      </c>
      <c r="J108" s="17" t="s">
        <v>265</v>
      </c>
      <c r="K108" s="6" t="s">
        <v>357</v>
      </c>
      <c r="L108" s="17" t="s">
        <v>436</v>
      </c>
      <c r="M108" s="13" t="str">
        <f>CONCATENATE(B108,"-",F108,G108,H108,"-",I108)</f>
        <v>Ж-ШВВ-11062003</v>
      </c>
      <c r="N108" s="20">
        <v>7</v>
      </c>
      <c r="O108" s="20">
        <v>0</v>
      </c>
      <c r="P108" s="20">
        <v>0</v>
      </c>
      <c r="Q108" s="20">
        <v>1</v>
      </c>
      <c r="R108" s="20">
        <v>0</v>
      </c>
      <c r="S108" s="20">
        <v>14</v>
      </c>
      <c r="T108" s="20">
        <v>0</v>
      </c>
      <c r="U108" s="20">
        <v>0</v>
      </c>
      <c r="V108" s="20"/>
      <c r="W108" s="20"/>
      <c r="X108" s="25">
        <f>SUM(N108:W108)</f>
        <v>22</v>
      </c>
      <c r="Y108" s="19">
        <v>150</v>
      </c>
      <c r="Z108" s="21">
        <f>X108/Y108</f>
        <v>0.14666666666666667</v>
      </c>
      <c r="AA108" s="56" t="str">
        <f>IF(X108&gt;75%*Y108,"Победитель",IF(X108&gt;50%*Y108,"Призёр","Участник"))</f>
        <v>Участник</v>
      </c>
    </row>
    <row r="109" spans="1:27" x14ac:dyDescent="0.3">
      <c r="A109" s="47">
        <v>104</v>
      </c>
      <c r="B109" s="16" t="s">
        <v>12</v>
      </c>
      <c r="C109" s="16" t="s">
        <v>398</v>
      </c>
      <c r="D109" s="16" t="s">
        <v>54</v>
      </c>
      <c r="E109" s="16" t="s">
        <v>137</v>
      </c>
      <c r="F109" s="18" t="str">
        <f>LEFT(C109,1)</f>
        <v>В</v>
      </c>
      <c r="G109" s="18" t="str">
        <f>LEFT(D109,1)</f>
        <v>А</v>
      </c>
      <c r="H109" s="18" t="str">
        <f>LEFT(E109,1)</f>
        <v>Е</v>
      </c>
      <c r="I109" s="9" t="s">
        <v>399</v>
      </c>
      <c r="J109" s="16" t="s">
        <v>381</v>
      </c>
      <c r="K109" s="24">
        <v>10</v>
      </c>
      <c r="L109" s="16" t="s">
        <v>559</v>
      </c>
      <c r="M109" s="13" t="str">
        <f>CONCATENATE(B109,"-",F109,G109,H109,"-",I109)</f>
        <v>Ж-ВАЕ-09122002</v>
      </c>
      <c r="N109" s="20">
        <v>7</v>
      </c>
      <c r="O109" s="20">
        <v>0</v>
      </c>
      <c r="P109" s="20">
        <v>0</v>
      </c>
      <c r="Q109" s="20">
        <v>1</v>
      </c>
      <c r="R109" s="20">
        <v>0</v>
      </c>
      <c r="S109" s="20">
        <v>3</v>
      </c>
      <c r="T109" s="20">
        <v>0</v>
      </c>
      <c r="U109" s="20">
        <v>10</v>
      </c>
      <c r="V109" s="20">
        <v>0</v>
      </c>
      <c r="W109" s="20"/>
      <c r="X109" s="25">
        <f>SUM(N109:W109)</f>
        <v>21</v>
      </c>
      <c r="Y109" s="19">
        <v>150</v>
      </c>
      <c r="Z109" s="21">
        <f>X109/Y109</f>
        <v>0.14000000000000001</v>
      </c>
      <c r="AA109" s="56" t="str">
        <f>IF(X109&gt;75%*Y109,"Победитель",IF(X109&gt;50%*Y109,"Призёр","Участник"))</f>
        <v>Участник</v>
      </c>
    </row>
    <row r="110" spans="1:27" x14ac:dyDescent="0.3">
      <c r="A110" s="47">
        <v>105</v>
      </c>
      <c r="B110" s="16" t="s">
        <v>12</v>
      </c>
      <c r="C110" s="14" t="s">
        <v>246</v>
      </c>
      <c r="D110" s="14" t="s">
        <v>247</v>
      </c>
      <c r="E110" s="14" t="s">
        <v>248</v>
      </c>
      <c r="F110" s="18" t="str">
        <f>LEFT(C110,1)</f>
        <v>С</v>
      </c>
      <c r="G110" s="18" t="str">
        <f>LEFT(D110,1)</f>
        <v>И</v>
      </c>
      <c r="H110" s="18" t="str">
        <f>LEFT(E110,1)</f>
        <v>А</v>
      </c>
      <c r="I110" s="7" t="s">
        <v>249</v>
      </c>
      <c r="J110" s="11" t="s">
        <v>230</v>
      </c>
      <c r="K110" s="9">
        <v>10</v>
      </c>
      <c r="L110" s="16" t="s">
        <v>544</v>
      </c>
      <c r="M110" s="13" t="str">
        <f>CONCATENATE(B110,"-",F110,G110,H110,"-",I110)</f>
        <v>Ж-СИА-11042003</v>
      </c>
      <c r="N110" s="20">
        <v>7</v>
      </c>
      <c r="O110" s="20">
        <v>1</v>
      </c>
      <c r="P110" s="20">
        <v>4</v>
      </c>
      <c r="Q110" s="20">
        <v>2</v>
      </c>
      <c r="R110" s="20">
        <v>0</v>
      </c>
      <c r="S110" s="20">
        <v>1</v>
      </c>
      <c r="T110" s="20">
        <v>0</v>
      </c>
      <c r="U110" s="20">
        <v>5</v>
      </c>
      <c r="V110" s="20"/>
      <c r="W110" s="20"/>
      <c r="X110" s="25">
        <f>SUM(N110:W110)</f>
        <v>20</v>
      </c>
      <c r="Y110" s="19">
        <v>150</v>
      </c>
      <c r="Z110" s="21">
        <f>X110/Y110</f>
        <v>0.13333333333333333</v>
      </c>
      <c r="AA110" s="56" t="str">
        <f>IF(X110&gt;75%*Y110,"Победитель",IF(X110&gt;50%*Y110,"Призёр","Участник"))</f>
        <v>Участник</v>
      </c>
    </row>
    <row r="111" spans="1:27" x14ac:dyDescent="0.3">
      <c r="A111" s="47">
        <v>106</v>
      </c>
      <c r="B111" s="16" t="s">
        <v>12</v>
      </c>
      <c r="C111" s="14" t="s">
        <v>259</v>
      </c>
      <c r="D111" s="14" t="s">
        <v>260</v>
      </c>
      <c r="E111" s="14" t="s">
        <v>261</v>
      </c>
      <c r="F111" s="18" t="str">
        <f>LEFT(C111,1)</f>
        <v>Б</v>
      </c>
      <c r="G111" s="18" t="str">
        <f>LEFT(D111,1)</f>
        <v>А</v>
      </c>
      <c r="H111" s="18" t="str">
        <f>LEFT(E111,1)</f>
        <v>А</v>
      </c>
      <c r="I111" s="7" t="s">
        <v>262</v>
      </c>
      <c r="J111" s="11" t="s">
        <v>230</v>
      </c>
      <c r="K111" s="9">
        <v>10</v>
      </c>
      <c r="L111" s="16" t="s">
        <v>592</v>
      </c>
      <c r="M111" s="13" t="str">
        <f>CONCATENATE(B111,"-",F111,G111,H111,"-",I111)</f>
        <v>Ж-БАА-04122003</v>
      </c>
      <c r="N111" s="20">
        <v>4</v>
      </c>
      <c r="O111" s="20">
        <v>0</v>
      </c>
      <c r="P111" s="20">
        <v>4</v>
      </c>
      <c r="Q111" s="20">
        <v>0</v>
      </c>
      <c r="R111" s="20">
        <v>0</v>
      </c>
      <c r="S111" s="20">
        <v>0</v>
      </c>
      <c r="T111" s="20">
        <v>12</v>
      </c>
      <c r="U111" s="20"/>
      <c r="V111" s="20"/>
      <c r="W111" s="20"/>
      <c r="X111" s="25">
        <f>SUM(N111:W111)</f>
        <v>20</v>
      </c>
      <c r="Y111" s="19">
        <v>150</v>
      </c>
      <c r="Z111" s="21">
        <f>X111/Y111</f>
        <v>0.13333333333333333</v>
      </c>
      <c r="AA111" s="56" t="str">
        <f>IF(X111&gt;75%*Y111,"Победитель",IF(X111&gt;50%*Y111,"Призёр","Участник"))</f>
        <v>Участник</v>
      </c>
    </row>
    <row r="112" spans="1:27" x14ac:dyDescent="0.3">
      <c r="A112" s="47">
        <v>107</v>
      </c>
      <c r="B112" s="16" t="s">
        <v>12</v>
      </c>
      <c r="C112" s="16" t="s">
        <v>457</v>
      </c>
      <c r="D112" s="16" t="s">
        <v>51</v>
      </c>
      <c r="E112" s="16" t="s">
        <v>458</v>
      </c>
      <c r="F112" s="18" t="str">
        <f>LEFT(C112,1)</f>
        <v>О</v>
      </c>
      <c r="G112" s="18" t="str">
        <f>LEFT(D112,1)</f>
        <v>А</v>
      </c>
      <c r="H112" s="18" t="str">
        <f>LEFT(E112,1)</f>
        <v>С</v>
      </c>
      <c r="I112" s="9" t="s">
        <v>473</v>
      </c>
      <c r="J112" s="16" t="s">
        <v>453</v>
      </c>
      <c r="K112" s="24">
        <v>10</v>
      </c>
      <c r="L112" s="16" t="s">
        <v>439</v>
      </c>
      <c r="M112" s="13" t="str">
        <f>CONCATENATE(B112,"-",F112,G112,H112,"-",I112)</f>
        <v>Ж-ОАС-30.03.2003</v>
      </c>
      <c r="N112" s="20">
        <v>6</v>
      </c>
      <c r="O112" s="20">
        <v>0</v>
      </c>
      <c r="P112" s="20">
        <v>6</v>
      </c>
      <c r="Q112" s="20">
        <v>1</v>
      </c>
      <c r="R112" s="20">
        <v>0</v>
      </c>
      <c r="S112" s="20">
        <v>6</v>
      </c>
      <c r="T112" s="20">
        <v>0</v>
      </c>
      <c r="U112" s="20">
        <v>0</v>
      </c>
      <c r="V112" s="20"/>
      <c r="W112" s="20"/>
      <c r="X112" s="25">
        <f>SUM(N112:W112)</f>
        <v>19</v>
      </c>
      <c r="Y112" s="19">
        <v>150</v>
      </c>
      <c r="Z112" s="21">
        <f>X112/Y112</f>
        <v>0.12666666666666668</v>
      </c>
      <c r="AA112" s="56" t="str">
        <f>IF(X112&gt;75%*Y112,"Победитель",IF(X112&gt;50%*Y112,"Призёр","Участник"))</f>
        <v>Участник</v>
      </c>
    </row>
    <row r="113" spans="1:27" x14ac:dyDescent="0.3">
      <c r="A113" s="47">
        <v>108</v>
      </c>
      <c r="B113" s="16" t="s">
        <v>63</v>
      </c>
      <c r="C113" s="16" t="s">
        <v>406</v>
      </c>
      <c r="D113" s="16" t="s">
        <v>56</v>
      </c>
      <c r="E113" s="16" t="s">
        <v>42</v>
      </c>
      <c r="F113" s="18" t="str">
        <f>LEFT(C113,1)</f>
        <v>С</v>
      </c>
      <c r="G113" s="18" t="str">
        <f>LEFT(D113,1)</f>
        <v>С</v>
      </c>
      <c r="H113" s="18" t="str">
        <f>LEFT(E113,1)</f>
        <v>С</v>
      </c>
      <c r="I113" s="9" t="s">
        <v>407</v>
      </c>
      <c r="J113" s="16" t="s">
        <v>381</v>
      </c>
      <c r="K113" s="24">
        <v>10</v>
      </c>
      <c r="L113" s="16" t="s">
        <v>590</v>
      </c>
      <c r="M113" s="13" t="str">
        <f>CONCATENATE(B113,"-",F113,G113,H113,"-",I113)</f>
        <v>М-ССС-31052003</v>
      </c>
      <c r="N113" s="20">
        <v>9</v>
      </c>
      <c r="O113" s="20">
        <v>5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5</v>
      </c>
      <c r="V113" s="20"/>
      <c r="W113" s="20"/>
      <c r="X113" s="25">
        <f>SUM(N113:W113)</f>
        <v>19</v>
      </c>
      <c r="Y113" s="19">
        <v>150</v>
      </c>
      <c r="Z113" s="21">
        <f>X113/Y113</f>
        <v>0.12666666666666668</v>
      </c>
      <c r="AA113" s="56" t="str">
        <f>IF(X113&gt;75%*Y113,"Победитель",IF(X113&gt;50%*Y113,"Призёр","Участник"))</f>
        <v>Участник</v>
      </c>
    </row>
    <row r="114" spans="1:27" x14ac:dyDescent="0.3">
      <c r="A114" s="47">
        <v>109</v>
      </c>
      <c r="B114" s="16" t="s">
        <v>63</v>
      </c>
      <c r="C114" s="16" t="s">
        <v>133</v>
      </c>
      <c r="D114" s="16" t="s">
        <v>134</v>
      </c>
      <c r="E114" s="16" t="s">
        <v>42</v>
      </c>
      <c r="F114" s="18" t="str">
        <f>LEFT(C114,1)</f>
        <v>Т</v>
      </c>
      <c r="G114" s="18" t="str">
        <f>LEFT(D114,1)</f>
        <v>Д</v>
      </c>
      <c r="H114" s="18" t="str">
        <f>LEFT(E114,1)</f>
        <v>С</v>
      </c>
      <c r="I114" s="9" t="s">
        <v>135</v>
      </c>
      <c r="J114" s="16" t="s">
        <v>86</v>
      </c>
      <c r="K114" s="24">
        <v>10</v>
      </c>
      <c r="L114" s="16" t="s">
        <v>541</v>
      </c>
      <c r="M114" s="13" t="str">
        <f>CONCATENATE(B114,"-",F114,G114,H114,"-",I114)</f>
        <v>М-ТДС-19052003</v>
      </c>
      <c r="N114" s="20">
        <v>6</v>
      </c>
      <c r="O114" s="20">
        <v>0</v>
      </c>
      <c r="P114" s="20">
        <v>1</v>
      </c>
      <c r="Q114" s="20">
        <v>2</v>
      </c>
      <c r="R114" s="20">
        <v>1</v>
      </c>
      <c r="S114" s="20">
        <v>0</v>
      </c>
      <c r="T114" s="20">
        <v>4</v>
      </c>
      <c r="U114" s="20">
        <v>0</v>
      </c>
      <c r="V114" s="20">
        <v>5</v>
      </c>
      <c r="W114" s="20"/>
      <c r="X114" s="25">
        <f>SUM(N114:W114)</f>
        <v>19</v>
      </c>
      <c r="Y114" s="19">
        <v>150</v>
      </c>
      <c r="Z114" s="21">
        <f>X114/Y114</f>
        <v>0.12666666666666668</v>
      </c>
      <c r="AA114" s="56" t="str">
        <f>IF(X114&gt;75%*Y114,"Победитель",IF(X114&gt;50%*Y114,"Призёр","Участник"))</f>
        <v>Участник</v>
      </c>
    </row>
    <row r="115" spans="1:27" x14ac:dyDescent="0.3">
      <c r="A115" s="47">
        <v>110</v>
      </c>
      <c r="B115" s="17" t="s">
        <v>447</v>
      </c>
      <c r="C115" s="17" t="s">
        <v>316</v>
      </c>
      <c r="D115" s="17" t="s">
        <v>264</v>
      </c>
      <c r="E115" s="17" t="s">
        <v>266</v>
      </c>
      <c r="F115" s="18" t="str">
        <f>LEFT(C115,1)</f>
        <v>Б</v>
      </c>
      <c r="G115" s="18" t="str">
        <f>LEFT(D115,1)</f>
        <v>С</v>
      </c>
      <c r="H115" s="18" t="str">
        <f>LEFT(E115,1)</f>
        <v>И</v>
      </c>
      <c r="I115" s="6" t="s">
        <v>361</v>
      </c>
      <c r="J115" s="17" t="s">
        <v>265</v>
      </c>
      <c r="K115" s="6" t="s">
        <v>357</v>
      </c>
      <c r="L115" s="17" t="s">
        <v>550</v>
      </c>
      <c r="M115" s="13" t="str">
        <f>CONCATENATE(B115,"-",F115,G115,H115,"-",I115)</f>
        <v>М -БСИ-03092003</v>
      </c>
      <c r="N115" s="20">
        <v>7</v>
      </c>
      <c r="O115" s="20">
        <v>0</v>
      </c>
      <c r="P115" s="20">
        <v>0</v>
      </c>
      <c r="Q115" s="20">
        <v>2</v>
      </c>
      <c r="R115" s="20">
        <v>0</v>
      </c>
      <c r="S115" s="20">
        <v>0</v>
      </c>
      <c r="T115" s="20">
        <v>1</v>
      </c>
      <c r="U115" s="20">
        <v>0</v>
      </c>
      <c r="V115" s="20">
        <v>8</v>
      </c>
      <c r="W115" s="20">
        <v>0</v>
      </c>
      <c r="X115" s="25">
        <f>SUM(N115:W115)</f>
        <v>18</v>
      </c>
      <c r="Y115" s="19">
        <v>150</v>
      </c>
      <c r="Z115" s="21">
        <f>X115/Y115</f>
        <v>0.12</v>
      </c>
      <c r="AA115" s="56" t="str">
        <f>IF(X115&gt;75%*Y115,"Победитель",IF(X115&gt;50%*Y115,"Призёр","Участник"))</f>
        <v>Участник</v>
      </c>
    </row>
    <row r="116" spans="1:27" x14ac:dyDescent="0.3">
      <c r="A116" s="47">
        <v>111</v>
      </c>
      <c r="B116" s="16" t="s">
        <v>12</v>
      </c>
      <c r="C116" s="16" t="s">
        <v>72</v>
      </c>
      <c r="D116" s="16" t="s">
        <v>23</v>
      </c>
      <c r="E116" s="16" t="s">
        <v>45</v>
      </c>
      <c r="F116" s="18" t="str">
        <f>LEFT(C116,1)</f>
        <v>Г</v>
      </c>
      <c r="G116" s="18" t="str">
        <f>LEFT(D116,1)</f>
        <v>С</v>
      </c>
      <c r="H116" s="18" t="str">
        <f>LEFT(E116,1)</f>
        <v>С</v>
      </c>
      <c r="I116" s="9" t="s">
        <v>73</v>
      </c>
      <c r="J116" s="16" t="s">
        <v>71</v>
      </c>
      <c r="K116" s="24">
        <v>10</v>
      </c>
      <c r="L116" s="16" t="s">
        <v>530</v>
      </c>
      <c r="M116" s="13" t="str">
        <f>CONCATENATE(B116,"-",F116,G116,H116,"-",I116)</f>
        <v>Ж-ГСС-01102003</v>
      </c>
      <c r="N116" s="20">
        <v>6</v>
      </c>
      <c r="O116" s="20">
        <v>0</v>
      </c>
      <c r="P116" s="20">
        <v>4</v>
      </c>
      <c r="Q116" s="20">
        <v>0</v>
      </c>
      <c r="R116" s="20">
        <v>0</v>
      </c>
      <c r="S116" s="20">
        <v>0</v>
      </c>
      <c r="T116" s="20">
        <v>0</v>
      </c>
      <c r="U116" s="20">
        <v>7</v>
      </c>
      <c r="V116" s="20"/>
      <c r="W116" s="20"/>
      <c r="X116" s="25">
        <f>SUM(N116:W116)</f>
        <v>17</v>
      </c>
      <c r="Y116" s="19">
        <v>150</v>
      </c>
      <c r="Z116" s="21">
        <f>X116/Y116</f>
        <v>0.11333333333333333</v>
      </c>
      <c r="AA116" s="56" t="str">
        <f>IF(X116&gt;75%*Y116,"Победитель",IF(X116&gt;50%*Y116,"Призёр","Участник"))</f>
        <v>Участник</v>
      </c>
    </row>
    <row r="117" spans="1:27" x14ac:dyDescent="0.3">
      <c r="A117" s="47">
        <v>112</v>
      </c>
      <c r="B117" s="16" t="s">
        <v>63</v>
      </c>
      <c r="C117" s="16" t="s">
        <v>243</v>
      </c>
      <c r="D117" s="16" t="s">
        <v>244</v>
      </c>
      <c r="E117" s="16" t="s">
        <v>31</v>
      </c>
      <c r="F117" s="18" t="str">
        <f>LEFT(C117,1)</f>
        <v>В</v>
      </c>
      <c r="G117" s="18" t="str">
        <f>LEFT(D117,1)</f>
        <v>Р</v>
      </c>
      <c r="H117" s="18" t="str">
        <f>LEFT(E117,1)</f>
        <v>О</v>
      </c>
      <c r="I117" s="6" t="s">
        <v>245</v>
      </c>
      <c r="J117" s="11" t="s">
        <v>230</v>
      </c>
      <c r="K117" s="9">
        <v>10</v>
      </c>
      <c r="L117" s="16" t="s">
        <v>543</v>
      </c>
      <c r="M117" s="13" t="str">
        <f>CONCATENATE(B117,"-",F117,G117,H117,"-",I117)</f>
        <v>М-ВРО-11122003</v>
      </c>
      <c r="N117" s="20">
        <v>7</v>
      </c>
      <c r="O117" s="20">
        <v>0</v>
      </c>
      <c r="P117" s="20">
        <v>1</v>
      </c>
      <c r="Q117" s="20">
        <v>4</v>
      </c>
      <c r="R117" s="20">
        <v>0</v>
      </c>
      <c r="S117" s="20">
        <v>0</v>
      </c>
      <c r="T117" s="20">
        <v>0</v>
      </c>
      <c r="U117" s="20">
        <v>5</v>
      </c>
      <c r="V117" s="20"/>
      <c r="W117" s="20"/>
      <c r="X117" s="25">
        <f>SUM(N117:W117)</f>
        <v>17</v>
      </c>
      <c r="Y117" s="19">
        <v>150</v>
      </c>
      <c r="Z117" s="21">
        <f>X117/Y117</f>
        <v>0.11333333333333333</v>
      </c>
      <c r="AA117" s="56" t="str">
        <f>IF(X117&gt;75%*Y117,"Победитель",IF(X117&gt;50%*Y117,"Призёр","Участник"))</f>
        <v>Участник</v>
      </c>
    </row>
    <row r="118" spans="1:27" x14ac:dyDescent="0.3">
      <c r="A118" s="47">
        <v>113</v>
      </c>
      <c r="B118" s="16" t="s">
        <v>12</v>
      </c>
      <c r="C118" s="16" t="s">
        <v>241</v>
      </c>
      <c r="D118" s="16" t="s">
        <v>51</v>
      </c>
      <c r="E118" s="16" t="s">
        <v>39</v>
      </c>
      <c r="F118" s="18" t="str">
        <f>LEFT(C118,1)</f>
        <v>К</v>
      </c>
      <c r="G118" s="18" t="str">
        <f>LEFT(D118,1)</f>
        <v>А</v>
      </c>
      <c r="H118" s="18" t="str">
        <f>LEFT(E118,1)</f>
        <v>А</v>
      </c>
      <c r="I118" s="6" t="s">
        <v>242</v>
      </c>
      <c r="J118" s="11" t="s">
        <v>230</v>
      </c>
      <c r="K118" s="9">
        <v>10</v>
      </c>
      <c r="L118" s="16" t="s">
        <v>539</v>
      </c>
      <c r="M118" s="13" t="str">
        <f>CONCATENATE(B118,"-",F118,G118,H118,"-",I118)</f>
        <v>Ж-КАА-30112003</v>
      </c>
      <c r="N118" s="20">
        <v>8</v>
      </c>
      <c r="O118" s="20">
        <v>3</v>
      </c>
      <c r="P118" s="20">
        <v>0</v>
      </c>
      <c r="Q118" s="20">
        <v>2</v>
      </c>
      <c r="R118" s="20">
        <v>1</v>
      </c>
      <c r="S118" s="20">
        <v>0</v>
      </c>
      <c r="T118" s="20">
        <v>3</v>
      </c>
      <c r="U118" s="20">
        <v>0</v>
      </c>
      <c r="V118" s="20">
        <v>0</v>
      </c>
      <c r="W118" s="20"/>
      <c r="X118" s="25">
        <f>SUM(N118:W118)</f>
        <v>17</v>
      </c>
      <c r="Y118" s="19">
        <v>150</v>
      </c>
      <c r="Z118" s="21">
        <f>X118/Y118</f>
        <v>0.11333333333333333</v>
      </c>
      <c r="AA118" s="56" t="str">
        <f>IF(X118&gt;75%*Y118,"Победитель",IF(X118&gt;50%*Y118,"Призёр","Участник"))</f>
        <v>Участник</v>
      </c>
    </row>
    <row r="119" spans="1:27" x14ac:dyDescent="0.3">
      <c r="A119" s="47">
        <v>114</v>
      </c>
      <c r="B119" s="16" t="s">
        <v>63</v>
      </c>
      <c r="C119" s="16" t="s">
        <v>34</v>
      </c>
      <c r="D119" s="16" t="s">
        <v>82</v>
      </c>
      <c r="E119" s="16" t="s">
        <v>42</v>
      </c>
      <c r="F119" s="18" t="str">
        <f>LEFT(C119,1)</f>
        <v>М</v>
      </c>
      <c r="G119" s="18" t="str">
        <f>LEFT(D119,1)</f>
        <v>А</v>
      </c>
      <c r="H119" s="18" t="str">
        <f>LEFT(E119,1)</f>
        <v>С</v>
      </c>
      <c r="I119" s="9" t="s">
        <v>400</v>
      </c>
      <c r="J119" s="16" t="s">
        <v>381</v>
      </c>
      <c r="K119" s="24">
        <v>10</v>
      </c>
      <c r="L119" s="16" t="s">
        <v>545</v>
      </c>
      <c r="M119" s="13" t="str">
        <f>CONCATENATE(B119,"-",F119,G119,H119,"-",I119)</f>
        <v>М-МАС-03102003</v>
      </c>
      <c r="N119" s="20">
        <v>6</v>
      </c>
      <c r="O119" s="20">
        <v>0</v>
      </c>
      <c r="P119" s="20">
        <v>1</v>
      </c>
      <c r="Q119" s="20">
        <v>4</v>
      </c>
      <c r="R119" s="20">
        <v>1</v>
      </c>
      <c r="S119" s="20">
        <v>0</v>
      </c>
      <c r="T119" s="20">
        <v>0</v>
      </c>
      <c r="U119" s="20">
        <v>0</v>
      </c>
      <c r="V119" s="20">
        <v>5</v>
      </c>
      <c r="W119" s="20">
        <v>0</v>
      </c>
      <c r="X119" s="25">
        <f>SUM(N119:W119)</f>
        <v>17</v>
      </c>
      <c r="Y119" s="19">
        <v>150</v>
      </c>
      <c r="Z119" s="21">
        <f>X119/Y119</f>
        <v>0.11333333333333333</v>
      </c>
      <c r="AA119" s="56" t="str">
        <f>IF(X119&gt;75%*Y119,"Победитель",IF(X119&gt;50%*Y119,"Призёр","Участник"))</f>
        <v>Участник</v>
      </c>
    </row>
    <row r="120" spans="1:27" x14ac:dyDescent="0.3">
      <c r="A120" s="47">
        <v>115</v>
      </c>
      <c r="B120" s="17" t="s">
        <v>447</v>
      </c>
      <c r="C120" s="17" t="s">
        <v>522</v>
      </c>
      <c r="D120" s="17" t="s">
        <v>201</v>
      </c>
      <c r="E120" s="17" t="s">
        <v>29</v>
      </c>
      <c r="F120" s="18" t="str">
        <f>LEFT(C120,1)</f>
        <v>С</v>
      </c>
      <c r="G120" s="18" t="str">
        <f>LEFT(D120,1)</f>
        <v>Д</v>
      </c>
      <c r="H120" s="18" t="str">
        <f>LEFT(E120,1)</f>
        <v>А</v>
      </c>
      <c r="I120" s="6" t="s">
        <v>360</v>
      </c>
      <c r="J120" s="17" t="s">
        <v>265</v>
      </c>
      <c r="K120" s="6" t="s">
        <v>357</v>
      </c>
      <c r="L120" s="17" t="s">
        <v>523</v>
      </c>
      <c r="M120" s="13" t="str">
        <f>CONCATENATE(B120,"-",F120,G120,H120,"-",I120)</f>
        <v>М -СДА-20102003</v>
      </c>
      <c r="N120" s="20">
        <v>7</v>
      </c>
      <c r="O120" s="20">
        <v>0</v>
      </c>
      <c r="P120" s="20">
        <v>0</v>
      </c>
      <c r="Q120" s="20">
        <v>6</v>
      </c>
      <c r="R120" s="20">
        <v>1</v>
      </c>
      <c r="S120" s="20">
        <v>0</v>
      </c>
      <c r="T120" s="20">
        <v>1</v>
      </c>
      <c r="U120" s="20">
        <v>0</v>
      </c>
      <c r="V120" s="20">
        <v>0</v>
      </c>
      <c r="W120" s="20"/>
      <c r="X120" s="25">
        <f>SUM(N120:W120)</f>
        <v>15</v>
      </c>
      <c r="Y120" s="19">
        <v>150</v>
      </c>
      <c r="Z120" s="21">
        <f>X120/Y120</f>
        <v>0.1</v>
      </c>
      <c r="AA120" s="56" t="str">
        <f>IF(X120&gt;75%*Y120,"Победитель",IF(X120&gt;50%*Y120,"Призёр","Участник"))</f>
        <v>Участник</v>
      </c>
    </row>
    <row r="121" spans="1:27" x14ac:dyDescent="0.3">
      <c r="A121" s="47">
        <v>116</v>
      </c>
      <c r="B121" s="16" t="s">
        <v>12</v>
      </c>
      <c r="C121" s="14" t="s">
        <v>255</v>
      </c>
      <c r="D121" s="14" t="s">
        <v>256</v>
      </c>
      <c r="E121" s="14" t="s">
        <v>257</v>
      </c>
      <c r="F121" s="18" t="str">
        <f>LEFT(C121,1)</f>
        <v>Т</v>
      </c>
      <c r="G121" s="18" t="str">
        <f>LEFT(D121,1)</f>
        <v>А</v>
      </c>
      <c r="H121" s="18" t="str">
        <f>LEFT(E121,1)</f>
        <v>А</v>
      </c>
      <c r="I121" s="7" t="s">
        <v>258</v>
      </c>
      <c r="J121" s="11" t="s">
        <v>230</v>
      </c>
      <c r="K121" s="9">
        <v>10</v>
      </c>
      <c r="L121" s="16" t="s">
        <v>588</v>
      </c>
      <c r="M121" s="13" t="str">
        <f>CONCATENATE(B121,"-",F121,G121,H121,"-",I121)</f>
        <v>Ж-ТАА-30052003</v>
      </c>
      <c r="N121" s="20">
        <v>5</v>
      </c>
      <c r="O121" s="20">
        <v>1</v>
      </c>
      <c r="P121" s="20">
        <v>2</v>
      </c>
      <c r="Q121" s="20">
        <v>0</v>
      </c>
      <c r="R121" s="20">
        <v>0</v>
      </c>
      <c r="S121" s="20">
        <v>0</v>
      </c>
      <c r="T121" s="20">
        <v>0</v>
      </c>
      <c r="U121" s="20">
        <v>7</v>
      </c>
      <c r="V121" s="20"/>
      <c r="W121" s="20"/>
      <c r="X121" s="25">
        <f>SUM(N121:W121)</f>
        <v>15</v>
      </c>
      <c r="Y121" s="19">
        <v>150</v>
      </c>
      <c r="Z121" s="21">
        <f>X121/Y121</f>
        <v>0.1</v>
      </c>
      <c r="AA121" s="56" t="str">
        <f>IF(X121&gt;75%*Y121,"Победитель",IF(X121&gt;50%*Y121,"Призёр","Участник"))</f>
        <v>Участник</v>
      </c>
    </row>
    <row r="122" spans="1:27" x14ac:dyDescent="0.3">
      <c r="A122" s="47">
        <v>117</v>
      </c>
      <c r="B122" s="16" t="s">
        <v>12</v>
      </c>
      <c r="C122" s="16" t="s">
        <v>402</v>
      </c>
      <c r="D122" s="16" t="s">
        <v>143</v>
      </c>
      <c r="E122" s="16" t="s">
        <v>119</v>
      </c>
      <c r="F122" s="18" t="str">
        <f>LEFT(C122,1)</f>
        <v>Т</v>
      </c>
      <c r="G122" s="18" t="str">
        <f>LEFT(D122,1)</f>
        <v>В</v>
      </c>
      <c r="H122" s="18" t="str">
        <f>LEFT(E122,1)</f>
        <v>И</v>
      </c>
      <c r="I122" s="9">
        <v>27032003</v>
      </c>
      <c r="J122" s="16" t="s">
        <v>381</v>
      </c>
      <c r="K122" s="24">
        <v>10</v>
      </c>
      <c r="L122" s="16" t="s">
        <v>549</v>
      </c>
      <c r="M122" s="13" t="str">
        <f>CONCATENATE(B122,"-",F122,G122,H122,"-",I122)</f>
        <v>Ж-ТВИ-27032003</v>
      </c>
      <c r="N122" s="20">
        <v>8</v>
      </c>
      <c r="O122" s="20">
        <v>0</v>
      </c>
      <c r="P122" s="20">
        <v>0</v>
      </c>
      <c r="Q122" s="20">
        <v>0</v>
      </c>
      <c r="R122" s="20">
        <v>1</v>
      </c>
      <c r="S122" s="20">
        <v>0</v>
      </c>
      <c r="T122" s="20">
        <v>0</v>
      </c>
      <c r="U122" s="20">
        <v>0</v>
      </c>
      <c r="V122" s="20">
        <v>5</v>
      </c>
      <c r="W122" s="20">
        <v>0</v>
      </c>
      <c r="X122" s="25">
        <f>SUM(N122:W122)</f>
        <v>14</v>
      </c>
      <c r="Y122" s="19">
        <v>150</v>
      </c>
      <c r="Z122" s="21">
        <f>X122/Y122</f>
        <v>9.3333333333333338E-2</v>
      </c>
      <c r="AA122" s="56" t="str">
        <f>IF(X122&gt;75%*Y122,"Победитель",IF(X122&gt;50%*Y122,"Призёр","Участник"))</f>
        <v>Участник</v>
      </c>
    </row>
    <row r="123" spans="1:27" x14ac:dyDescent="0.3">
      <c r="A123" s="47">
        <v>118</v>
      </c>
      <c r="B123" s="16" t="s">
        <v>63</v>
      </c>
      <c r="C123" s="14" t="s">
        <v>250</v>
      </c>
      <c r="D123" s="14" t="s">
        <v>251</v>
      </c>
      <c r="E123" s="14" t="s">
        <v>83</v>
      </c>
      <c r="F123" s="18" t="str">
        <f>LEFT(C123,1)</f>
        <v>М</v>
      </c>
      <c r="G123" s="18" t="str">
        <f>LEFT(D123,1)</f>
        <v>М</v>
      </c>
      <c r="H123" s="18" t="str">
        <f>LEFT(E123,1)</f>
        <v>А</v>
      </c>
      <c r="I123" s="7" t="s">
        <v>252</v>
      </c>
      <c r="J123" s="11" t="s">
        <v>230</v>
      </c>
      <c r="K123" s="9">
        <v>10</v>
      </c>
      <c r="L123" s="16" t="s">
        <v>542</v>
      </c>
      <c r="M123" s="13" t="str">
        <f>CONCATENATE(B123,"-",F123,G123,H123,"-",I123)</f>
        <v>М-ММА-06022003</v>
      </c>
      <c r="N123" s="20">
        <v>7</v>
      </c>
      <c r="O123" s="20">
        <v>0</v>
      </c>
      <c r="P123" s="20">
        <v>1</v>
      </c>
      <c r="Q123" s="20">
        <v>2</v>
      </c>
      <c r="R123" s="20">
        <v>1</v>
      </c>
      <c r="S123" s="20">
        <v>0</v>
      </c>
      <c r="T123" s="20">
        <v>1</v>
      </c>
      <c r="U123" s="20">
        <v>0</v>
      </c>
      <c r="V123" s="20">
        <v>0</v>
      </c>
      <c r="W123" s="20"/>
      <c r="X123" s="25">
        <f>SUM(N123:W123)</f>
        <v>12</v>
      </c>
      <c r="Y123" s="19">
        <v>150</v>
      </c>
      <c r="Z123" s="21">
        <f>X123/Y123</f>
        <v>0.08</v>
      </c>
      <c r="AA123" s="56" t="str">
        <f>IF(X123&gt;75%*Y123,"Победитель",IF(X123&gt;50%*Y123,"Призёр","Участник"))</f>
        <v>Участник</v>
      </c>
    </row>
    <row r="124" spans="1:27" x14ac:dyDescent="0.3">
      <c r="A124" s="47">
        <v>119</v>
      </c>
      <c r="B124" s="16" t="s">
        <v>12</v>
      </c>
      <c r="C124" s="16" t="s">
        <v>401</v>
      </c>
      <c r="D124" s="16" t="s">
        <v>208</v>
      </c>
      <c r="E124" s="16" t="s">
        <v>108</v>
      </c>
      <c r="F124" s="18" t="str">
        <f>LEFT(C124,1)</f>
        <v>Л</v>
      </c>
      <c r="G124" s="18" t="str">
        <f>LEFT(D124,1)</f>
        <v>А</v>
      </c>
      <c r="H124" s="18" t="str">
        <f>LEFT(E124,1)</f>
        <v>Д</v>
      </c>
      <c r="I124" s="9" t="s">
        <v>367</v>
      </c>
      <c r="J124" s="16" t="s">
        <v>381</v>
      </c>
      <c r="K124" s="24">
        <v>10</v>
      </c>
      <c r="L124" s="16" t="s">
        <v>552</v>
      </c>
      <c r="M124" s="13" t="str">
        <f>CONCATENATE(B124,"-",F124,G124,H124,"-",I124)</f>
        <v>Ж-ЛАД-28062003</v>
      </c>
      <c r="N124" s="20">
        <v>4</v>
      </c>
      <c r="O124" s="20">
        <v>0</v>
      </c>
      <c r="P124" s="20">
        <v>0</v>
      </c>
      <c r="Q124" s="20">
        <v>0</v>
      </c>
      <c r="R124" s="20">
        <v>0</v>
      </c>
      <c r="S124" s="20">
        <v>8</v>
      </c>
      <c r="T124" s="20">
        <v>0</v>
      </c>
      <c r="U124" s="20">
        <v>0</v>
      </c>
      <c r="V124" s="20"/>
      <c r="W124" s="20"/>
      <c r="X124" s="25">
        <f>SUM(N124:W124)</f>
        <v>12</v>
      </c>
      <c r="Y124" s="19">
        <v>150</v>
      </c>
      <c r="Z124" s="21">
        <f>X124/Y124</f>
        <v>0.08</v>
      </c>
      <c r="AA124" s="56" t="str">
        <f>IF(X124&gt;75%*Y124,"Победитель",IF(X124&gt;50%*Y124,"Призёр","Участник"))</f>
        <v>Участник</v>
      </c>
    </row>
    <row r="125" spans="1:27" x14ac:dyDescent="0.3">
      <c r="A125" s="47">
        <v>120</v>
      </c>
      <c r="B125" s="17" t="s">
        <v>12</v>
      </c>
      <c r="C125" s="17" t="s">
        <v>317</v>
      </c>
      <c r="D125" s="17" t="s">
        <v>44</v>
      </c>
      <c r="E125" s="17" t="s">
        <v>202</v>
      </c>
      <c r="F125" s="18" t="str">
        <f>LEFT(C125,1)</f>
        <v>М</v>
      </c>
      <c r="G125" s="18" t="str">
        <f>LEFT(D125,1)</f>
        <v>Е</v>
      </c>
      <c r="H125" s="18" t="str">
        <f>LEFT(E125,1)</f>
        <v>В</v>
      </c>
      <c r="I125" s="6" t="s">
        <v>362</v>
      </c>
      <c r="J125" s="17" t="s">
        <v>265</v>
      </c>
      <c r="K125" s="6" t="s">
        <v>357</v>
      </c>
      <c r="L125" s="17" t="s">
        <v>557</v>
      </c>
      <c r="M125" s="13" t="str">
        <f>CONCATENATE(B125,"-",F125,G125,H125,"-",I125)</f>
        <v>Ж-МЕВ-07022003</v>
      </c>
      <c r="N125" s="20">
        <v>7</v>
      </c>
      <c r="O125" s="20">
        <v>0</v>
      </c>
      <c r="P125" s="20">
        <v>0</v>
      </c>
      <c r="Q125" s="20">
        <v>2</v>
      </c>
      <c r="R125" s="20">
        <v>1</v>
      </c>
      <c r="S125" s="20">
        <v>0</v>
      </c>
      <c r="T125" s="20">
        <v>0</v>
      </c>
      <c r="U125" s="20">
        <v>0</v>
      </c>
      <c r="V125" s="20">
        <v>0</v>
      </c>
      <c r="W125" s="20"/>
      <c r="X125" s="25">
        <f>SUM(N125:W125)</f>
        <v>10</v>
      </c>
      <c r="Y125" s="19">
        <v>150</v>
      </c>
      <c r="Z125" s="21">
        <f>X125/Y125</f>
        <v>6.6666666666666666E-2</v>
      </c>
      <c r="AA125" s="56" t="str">
        <f>IF(X125&gt;75%*Y125,"Победитель",IF(X125&gt;50%*Y125,"Призёр","Участник"))</f>
        <v>Участник</v>
      </c>
    </row>
    <row r="126" spans="1:27" x14ac:dyDescent="0.3">
      <c r="A126" s="47">
        <v>121</v>
      </c>
      <c r="B126" s="16" t="s">
        <v>12</v>
      </c>
      <c r="C126" s="16" t="s">
        <v>123</v>
      </c>
      <c r="D126" s="16" t="s">
        <v>124</v>
      </c>
      <c r="E126" s="16" t="s">
        <v>87</v>
      </c>
      <c r="F126" s="18" t="str">
        <f>LEFT(C126,1)</f>
        <v>Г</v>
      </c>
      <c r="G126" s="18" t="str">
        <f>LEFT(D126,1)</f>
        <v>А</v>
      </c>
      <c r="H126" s="18" t="str">
        <f>LEFT(E126,1)</f>
        <v>А</v>
      </c>
      <c r="I126" s="9" t="s">
        <v>125</v>
      </c>
      <c r="J126" s="16" t="s">
        <v>86</v>
      </c>
      <c r="K126" s="24">
        <v>10</v>
      </c>
      <c r="L126" s="16" t="s">
        <v>579</v>
      </c>
      <c r="M126" s="13" t="str">
        <f>CONCATENATE(B126,"-",F126,G126,H126,"-",I126)</f>
        <v>Ж-ГАА-30062003</v>
      </c>
      <c r="N126" s="20">
        <v>7</v>
      </c>
      <c r="O126" s="20">
        <v>0</v>
      </c>
      <c r="P126" s="20">
        <v>2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/>
      <c r="W126" s="20"/>
      <c r="X126" s="25">
        <f>SUM(N126:W126)</f>
        <v>9</v>
      </c>
      <c r="Y126" s="19">
        <v>150</v>
      </c>
      <c r="Z126" s="21">
        <f>X126/Y126</f>
        <v>0.06</v>
      </c>
      <c r="AA126" s="56" t="str">
        <f>IF(X126&gt;75%*Y126,"Победитель",IF(X126&gt;50%*Y126,"Призёр","Участник"))</f>
        <v>Участник</v>
      </c>
    </row>
    <row r="127" spans="1:27" x14ac:dyDescent="0.3">
      <c r="A127" s="47">
        <v>122</v>
      </c>
      <c r="B127" s="16" t="s">
        <v>63</v>
      </c>
      <c r="C127" s="16" t="s">
        <v>409</v>
      </c>
      <c r="D127" s="16" t="s">
        <v>274</v>
      </c>
      <c r="E127" s="16" t="s">
        <v>83</v>
      </c>
      <c r="F127" s="18" t="str">
        <f>LEFT(C127,1)</f>
        <v>А</v>
      </c>
      <c r="G127" s="18" t="str">
        <f>LEFT(D127,1)</f>
        <v>Э</v>
      </c>
      <c r="H127" s="18" t="str">
        <f>LEFT(E127,1)</f>
        <v>А</v>
      </c>
      <c r="I127" s="9" t="s">
        <v>407</v>
      </c>
      <c r="J127" s="16" t="s">
        <v>381</v>
      </c>
      <c r="K127" s="24">
        <v>10</v>
      </c>
      <c r="L127" s="16" t="s">
        <v>565</v>
      </c>
      <c r="M127" s="13" t="str">
        <f>CONCATENATE(B127,"-",F127,G127,H127,"-",I127)</f>
        <v>М-АЭА-31052003</v>
      </c>
      <c r="N127" s="20">
        <v>7</v>
      </c>
      <c r="O127" s="20">
        <v>0</v>
      </c>
      <c r="P127" s="20">
        <v>0</v>
      </c>
      <c r="Q127" s="20">
        <v>1</v>
      </c>
      <c r="R127" s="20">
        <v>1</v>
      </c>
      <c r="S127" s="20">
        <v>0</v>
      </c>
      <c r="T127" s="20">
        <v>0</v>
      </c>
      <c r="U127" s="20">
        <v>0</v>
      </c>
      <c r="V127" s="20"/>
      <c r="W127" s="20"/>
      <c r="X127" s="25">
        <f>SUM(N127:W127)</f>
        <v>9</v>
      </c>
      <c r="Y127" s="19">
        <v>150</v>
      </c>
      <c r="Z127" s="21">
        <f>X127/Y127</f>
        <v>0.06</v>
      </c>
      <c r="AA127" s="56" t="str">
        <f>IF(X127&gt;75%*Y127,"Победитель",IF(X127&gt;50%*Y127,"Призёр","Участник"))</f>
        <v>Участник</v>
      </c>
    </row>
    <row r="128" spans="1:27" x14ac:dyDescent="0.3">
      <c r="A128" s="47">
        <v>123</v>
      </c>
      <c r="B128" s="16" t="s">
        <v>12</v>
      </c>
      <c r="C128" s="16" t="s">
        <v>219</v>
      </c>
      <c r="D128" s="16" t="s">
        <v>220</v>
      </c>
      <c r="E128" s="16" t="s">
        <v>221</v>
      </c>
      <c r="F128" s="18" t="str">
        <f>LEFT(C128,1)</f>
        <v>С</v>
      </c>
      <c r="G128" s="18" t="str">
        <f>LEFT(D128,1)</f>
        <v>К</v>
      </c>
      <c r="H128" s="18" t="str">
        <f>LEFT(E128,1)</f>
        <v>В</v>
      </c>
      <c r="I128" s="9" t="s">
        <v>222</v>
      </c>
      <c r="J128" s="16" t="s">
        <v>205</v>
      </c>
      <c r="K128" s="24">
        <v>11</v>
      </c>
      <c r="L128" s="16" t="s">
        <v>599</v>
      </c>
      <c r="M128" s="13" t="str">
        <f>CONCATENATE(B128,"-",F128,G128,H128,"-",I128)</f>
        <v>Ж-СКВ-17122002</v>
      </c>
      <c r="N128" s="20">
        <v>10</v>
      </c>
      <c r="O128" s="20">
        <v>10</v>
      </c>
      <c r="P128" s="20">
        <v>8</v>
      </c>
      <c r="Q128" s="20">
        <v>5</v>
      </c>
      <c r="R128" s="20">
        <v>1</v>
      </c>
      <c r="S128" s="20">
        <v>2</v>
      </c>
      <c r="T128" s="20">
        <v>21</v>
      </c>
      <c r="U128" s="20"/>
      <c r="V128" s="20">
        <v>46</v>
      </c>
      <c r="W128" s="20"/>
      <c r="X128" s="25">
        <f>SUM(N128:W128)</f>
        <v>103</v>
      </c>
      <c r="Y128" s="19">
        <v>150</v>
      </c>
      <c r="Z128" s="21">
        <f>X128/Y128</f>
        <v>0.68666666666666665</v>
      </c>
      <c r="AA128" s="56" t="str">
        <f>IF(X128&gt;75%*Y128,"Победитель",IF(X128&gt;50%*Y128,"Призёр","Участник"))</f>
        <v>Призёр</v>
      </c>
    </row>
    <row r="129" spans="1:27" x14ac:dyDescent="0.3">
      <c r="A129" s="47">
        <v>124</v>
      </c>
      <c r="B129" s="16" t="s">
        <v>12</v>
      </c>
      <c r="C129" s="16" t="s">
        <v>479</v>
      </c>
      <c r="D129" s="16" t="s">
        <v>309</v>
      </c>
      <c r="E129" s="16" t="s">
        <v>137</v>
      </c>
      <c r="F129" s="18" t="str">
        <f>LEFT(C129,1)</f>
        <v>З</v>
      </c>
      <c r="G129" s="18" t="str">
        <f>LEFT(D129,1)</f>
        <v>Е</v>
      </c>
      <c r="H129" s="18" t="str">
        <f>LEFT(E129,1)</f>
        <v>Е</v>
      </c>
      <c r="I129" s="9" t="s">
        <v>97</v>
      </c>
      <c r="J129" s="16" t="s">
        <v>478</v>
      </c>
      <c r="K129" s="24">
        <v>11</v>
      </c>
      <c r="L129" s="16" t="s">
        <v>614</v>
      </c>
      <c r="M129" s="13" t="str">
        <f>CONCATENATE(B129,"-",F129,G129,H129,"-",I129)</f>
        <v>Ж-ЗЕЕ-30102002</v>
      </c>
      <c r="N129" s="20">
        <v>6</v>
      </c>
      <c r="O129" s="20">
        <v>8</v>
      </c>
      <c r="P129" s="20">
        <v>11</v>
      </c>
      <c r="Q129" s="20">
        <v>4</v>
      </c>
      <c r="R129" s="20">
        <v>0</v>
      </c>
      <c r="S129" s="20">
        <v>7</v>
      </c>
      <c r="T129" s="20">
        <v>19</v>
      </c>
      <c r="U129" s="20">
        <v>41</v>
      </c>
      <c r="V129" s="20"/>
      <c r="W129" s="20"/>
      <c r="X129" s="25">
        <f>SUM(N129:W129)</f>
        <v>96</v>
      </c>
      <c r="Y129" s="19">
        <v>150</v>
      </c>
      <c r="Z129" s="21">
        <f>X129/Y129</f>
        <v>0.64</v>
      </c>
      <c r="AA129" s="56" t="str">
        <f>IF(X129&gt;75%*Y129,"Победитель",IF(X129&gt;50%*Y129,"Призёр","Участник"))</f>
        <v>Призёр</v>
      </c>
    </row>
    <row r="130" spans="1:27" x14ac:dyDescent="0.3">
      <c r="A130" s="47">
        <v>125</v>
      </c>
      <c r="B130" s="16" t="s">
        <v>12</v>
      </c>
      <c r="C130" s="16" t="s">
        <v>210</v>
      </c>
      <c r="D130" s="16" t="s">
        <v>53</v>
      </c>
      <c r="E130" s="16" t="s">
        <v>59</v>
      </c>
      <c r="F130" s="18" t="str">
        <f>LEFT(C130,1)</f>
        <v>К</v>
      </c>
      <c r="G130" s="18" t="str">
        <f>LEFT(D130,1)</f>
        <v>Н</v>
      </c>
      <c r="H130" s="18" t="str">
        <f>LEFT(E130,1)</f>
        <v>О</v>
      </c>
      <c r="I130" s="9" t="s">
        <v>211</v>
      </c>
      <c r="J130" s="16" t="s">
        <v>205</v>
      </c>
      <c r="K130" s="24">
        <v>11</v>
      </c>
      <c r="L130" s="16" t="s">
        <v>537</v>
      </c>
      <c r="M130" s="13" t="str">
        <f>CONCATENATE(B130,"-",F130,G130,H130,"-",I130)</f>
        <v>Ж-КНО-08022002</v>
      </c>
      <c r="N130" s="20">
        <v>7</v>
      </c>
      <c r="O130" s="20">
        <v>0</v>
      </c>
      <c r="P130" s="20">
        <v>8</v>
      </c>
      <c r="Q130" s="20">
        <v>3</v>
      </c>
      <c r="R130" s="20">
        <v>3</v>
      </c>
      <c r="S130" s="20">
        <v>0</v>
      </c>
      <c r="T130" s="20">
        <v>22</v>
      </c>
      <c r="U130" s="20">
        <v>46</v>
      </c>
      <c r="V130" s="20"/>
      <c r="W130" s="20"/>
      <c r="X130" s="25">
        <f>SUM(N130:W130)</f>
        <v>89</v>
      </c>
      <c r="Y130" s="19">
        <v>150</v>
      </c>
      <c r="Z130" s="21">
        <f>X130/Y130</f>
        <v>0.59333333333333338</v>
      </c>
      <c r="AA130" s="56" t="str">
        <f>IF(X130&gt;75%*Y130,"Победитель",IF(X130&gt;50%*Y130,"Призёр","Участник"))</f>
        <v>Призёр</v>
      </c>
    </row>
    <row r="131" spans="1:27" x14ac:dyDescent="0.3">
      <c r="A131" s="47">
        <v>126</v>
      </c>
      <c r="B131" s="16" t="s">
        <v>63</v>
      </c>
      <c r="C131" s="16" t="s">
        <v>217</v>
      </c>
      <c r="D131" s="16" t="s">
        <v>111</v>
      </c>
      <c r="E131" s="16" t="s">
        <v>35</v>
      </c>
      <c r="F131" s="18" t="str">
        <f>LEFT(C131,1)</f>
        <v>Г</v>
      </c>
      <c r="G131" s="18" t="str">
        <f>LEFT(D131,1)</f>
        <v>К</v>
      </c>
      <c r="H131" s="18" t="str">
        <f>LEFT(E131,1)</f>
        <v>А</v>
      </c>
      <c r="I131" s="9" t="s">
        <v>218</v>
      </c>
      <c r="J131" s="16" t="s">
        <v>205</v>
      </c>
      <c r="K131" s="24">
        <v>11</v>
      </c>
      <c r="L131" s="16" t="s">
        <v>600</v>
      </c>
      <c r="M131" s="13" t="str">
        <f>CONCATENATE(B131,"-",F131,G131,H131,"-",I131)</f>
        <v>М-ГКА-10062002</v>
      </c>
      <c r="N131" s="20">
        <v>8</v>
      </c>
      <c r="O131" s="20">
        <v>10</v>
      </c>
      <c r="P131" s="20">
        <v>5</v>
      </c>
      <c r="Q131" s="20">
        <v>0</v>
      </c>
      <c r="R131" s="20">
        <v>0</v>
      </c>
      <c r="S131" s="20">
        <v>3</v>
      </c>
      <c r="T131" s="20">
        <v>19</v>
      </c>
      <c r="U131" s="20">
        <v>42</v>
      </c>
      <c r="V131" s="20"/>
      <c r="W131" s="20"/>
      <c r="X131" s="25">
        <f>SUM(N131:W131)</f>
        <v>87</v>
      </c>
      <c r="Y131" s="19">
        <v>150</v>
      </c>
      <c r="Z131" s="21">
        <f>X131/Y131</f>
        <v>0.57999999999999996</v>
      </c>
      <c r="AA131" s="56" t="str">
        <f>IF(X131&gt;75%*Y131,"Победитель",IF(X131&gt;50%*Y131,"Призёр","Участник"))</f>
        <v>Призёр</v>
      </c>
    </row>
    <row r="132" spans="1:27" x14ac:dyDescent="0.3">
      <c r="A132" s="47">
        <v>127</v>
      </c>
      <c r="B132" s="16" t="s">
        <v>12</v>
      </c>
      <c r="C132" s="14" t="s">
        <v>469</v>
      </c>
      <c r="D132" s="14" t="s">
        <v>96</v>
      </c>
      <c r="E132" s="14" t="s">
        <v>87</v>
      </c>
      <c r="F132" s="18" t="str">
        <f>LEFT(C132,1)</f>
        <v>М</v>
      </c>
      <c r="G132" s="18" t="str">
        <f>LEFT(D132,1)</f>
        <v>Т</v>
      </c>
      <c r="H132" s="18" t="str">
        <f>LEFT(E132,1)</f>
        <v>А</v>
      </c>
      <c r="I132" s="15" t="s">
        <v>471</v>
      </c>
      <c r="J132" s="11" t="s">
        <v>470</v>
      </c>
      <c r="K132" s="9">
        <v>11</v>
      </c>
      <c r="L132" s="11" t="s">
        <v>538</v>
      </c>
      <c r="M132" s="13" t="str">
        <f>CONCATENATE(B132,"-",F132,G132,H132,"-",I132)</f>
        <v>Ж-МТА-03082003</v>
      </c>
      <c r="N132" s="12">
        <v>7</v>
      </c>
      <c r="O132" s="12">
        <v>5</v>
      </c>
      <c r="P132" s="12">
        <v>4</v>
      </c>
      <c r="Q132" s="12">
        <v>6</v>
      </c>
      <c r="R132" s="12">
        <v>1</v>
      </c>
      <c r="S132" s="12">
        <v>4</v>
      </c>
      <c r="T132" s="12">
        <v>9</v>
      </c>
      <c r="U132" s="12">
        <v>50</v>
      </c>
      <c r="V132" s="12"/>
      <c r="W132" s="12"/>
      <c r="X132" s="25">
        <f>SUM(N132:W132)</f>
        <v>86</v>
      </c>
      <c r="Y132" s="19">
        <v>150</v>
      </c>
      <c r="Z132" s="21">
        <f>X132/Y132</f>
        <v>0.57333333333333336</v>
      </c>
      <c r="AA132" s="56" t="str">
        <f>IF(X132&gt;75%*Y132,"Победитель",IF(X132&gt;50%*Y132,"Призёр","Участник"))</f>
        <v>Призёр</v>
      </c>
    </row>
    <row r="133" spans="1:27" x14ac:dyDescent="0.3">
      <c r="A133" s="47">
        <v>128</v>
      </c>
      <c r="B133" s="17" t="s">
        <v>447</v>
      </c>
      <c r="C133" s="17" t="s">
        <v>331</v>
      </c>
      <c r="D133" s="17" t="s">
        <v>134</v>
      </c>
      <c r="E133" s="17" t="s">
        <v>332</v>
      </c>
      <c r="F133" s="18" t="str">
        <f>LEFT(C133,1)</f>
        <v>Г</v>
      </c>
      <c r="G133" s="18" t="str">
        <f>LEFT(D133,1)</f>
        <v>Д</v>
      </c>
      <c r="H133" s="18" t="str">
        <f>LEFT(E133,1)</f>
        <v>И</v>
      </c>
      <c r="I133" s="6" t="s">
        <v>374</v>
      </c>
      <c r="J133" s="17" t="s">
        <v>265</v>
      </c>
      <c r="K133" s="6" t="s">
        <v>369</v>
      </c>
      <c r="L133" s="17" t="s">
        <v>595</v>
      </c>
      <c r="M133" s="13" t="str">
        <f>CONCATENATE(B133,"-",F133,G133,H133,"-",I133)</f>
        <v>М -ГДИ-27022003</v>
      </c>
      <c r="N133" s="20">
        <v>9</v>
      </c>
      <c r="O133" s="20">
        <v>6</v>
      </c>
      <c r="P133" s="20">
        <v>13</v>
      </c>
      <c r="Q133" s="20">
        <v>3</v>
      </c>
      <c r="R133" s="20">
        <v>1</v>
      </c>
      <c r="S133" s="20">
        <v>7</v>
      </c>
      <c r="T133" s="20">
        <v>3</v>
      </c>
      <c r="U133" s="20">
        <v>43</v>
      </c>
      <c r="V133" s="20"/>
      <c r="W133" s="20"/>
      <c r="X133" s="25">
        <f>SUM(N133:W133)</f>
        <v>85</v>
      </c>
      <c r="Y133" s="19">
        <v>150</v>
      </c>
      <c r="Z133" s="21">
        <f>X133/Y133</f>
        <v>0.56666666666666665</v>
      </c>
      <c r="AA133" s="56" t="str">
        <f>IF(X133&gt;75%*Y133,"Победитель",IF(X133&gt;50%*Y133,"Призёр","Участник"))</f>
        <v>Призёр</v>
      </c>
    </row>
    <row r="134" spans="1:27" x14ac:dyDescent="0.3">
      <c r="A134" s="47">
        <v>129</v>
      </c>
      <c r="B134" s="17" t="s">
        <v>447</v>
      </c>
      <c r="C134" s="17" t="s">
        <v>329</v>
      </c>
      <c r="D134" s="17" t="s">
        <v>330</v>
      </c>
      <c r="E134" s="17" t="s">
        <v>266</v>
      </c>
      <c r="F134" s="18" t="str">
        <f>LEFT(C134,1)</f>
        <v>А</v>
      </c>
      <c r="G134" s="18" t="str">
        <f>LEFT(D134,1)</f>
        <v>Е</v>
      </c>
      <c r="H134" s="18" t="str">
        <f>LEFT(E134,1)</f>
        <v>И</v>
      </c>
      <c r="I134" s="6" t="s">
        <v>373</v>
      </c>
      <c r="J134" s="17" t="s">
        <v>265</v>
      </c>
      <c r="K134" s="6" t="s">
        <v>369</v>
      </c>
      <c r="L134" s="17" t="s">
        <v>602</v>
      </c>
      <c r="M134" s="13" t="str">
        <f>CONCATENATE(B134,"-",F134,G134,H134,"-",I134)</f>
        <v>М -АЕИ-26012002</v>
      </c>
      <c r="N134" s="20">
        <v>4</v>
      </c>
      <c r="O134" s="20">
        <v>7</v>
      </c>
      <c r="P134" s="20">
        <v>0</v>
      </c>
      <c r="Q134" s="20">
        <v>3</v>
      </c>
      <c r="R134" s="20">
        <v>3</v>
      </c>
      <c r="S134" s="20">
        <v>0</v>
      </c>
      <c r="T134" s="20">
        <v>16</v>
      </c>
      <c r="U134" s="20">
        <v>43</v>
      </c>
      <c r="V134" s="20"/>
      <c r="W134" s="20"/>
      <c r="X134" s="25">
        <f>SUM(N134:W134)</f>
        <v>76</v>
      </c>
      <c r="Y134" s="19">
        <v>150</v>
      </c>
      <c r="Z134" s="21">
        <f>X134/Y134</f>
        <v>0.50666666666666671</v>
      </c>
      <c r="AA134" s="56" t="str">
        <f>IF(X134&gt;75%*Y134,"Победитель",IF(X134&gt;50%*Y134,"Призёр","Участник"))</f>
        <v>Призёр</v>
      </c>
    </row>
    <row r="135" spans="1:27" x14ac:dyDescent="0.3">
      <c r="A135" s="47">
        <v>130</v>
      </c>
      <c r="B135" s="16" t="s">
        <v>63</v>
      </c>
      <c r="C135" s="16" t="s">
        <v>115</v>
      </c>
      <c r="D135" s="16" t="s">
        <v>82</v>
      </c>
      <c r="E135" s="16" t="s">
        <v>116</v>
      </c>
      <c r="F135" s="18" t="str">
        <f>LEFT(C135,1)</f>
        <v>Я</v>
      </c>
      <c r="G135" s="18" t="str">
        <f>LEFT(D135,1)</f>
        <v>А</v>
      </c>
      <c r="H135" s="18" t="str">
        <f>LEFT(E135,1)</f>
        <v>Д</v>
      </c>
      <c r="I135" s="9" t="s">
        <v>117</v>
      </c>
      <c r="J135" s="16" t="s">
        <v>86</v>
      </c>
      <c r="K135" s="24">
        <v>11</v>
      </c>
      <c r="L135" s="16" t="s">
        <v>606</v>
      </c>
      <c r="M135" s="13" t="str">
        <f>CONCATENATE(B135,"-",F135,G135,H135,"-",I135)</f>
        <v>М-ЯАД-26122002</v>
      </c>
      <c r="N135" s="20">
        <v>6</v>
      </c>
      <c r="O135" s="20">
        <v>0</v>
      </c>
      <c r="P135" s="20">
        <v>4</v>
      </c>
      <c r="Q135" s="20">
        <v>3</v>
      </c>
      <c r="R135" s="20">
        <v>1</v>
      </c>
      <c r="S135" s="20">
        <v>0</v>
      </c>
      <c r="T135" s="20">
        <v>19</v>
      </c>
      <c r="U135" s="20">
        <v>43</v>
      </c>
      <c r="V135" s="20"/>
      <c r="W135" s="20"/>
      <c r="X135" s="25">
        <f>SUM(N135:W135)</f>
        <v>76</v>
      </c>
      <c r="Y135" s="19">
        <v>150</v>
      </c>
      <c r="Z135" s="21">
        <f>X135/Y135</f>
        <v>0.50666666666666671</v>
      </c>
      <c r="AA135" s="56" t="str">
        <f>IF(X135&gt;75%*Y135,"Победитель",IF(X135&gt;50%*Y135,"Призёр","Участник"))</f>
        <v>Призёр</v>
      </c>
    </row>
    <row r="136" spans="1:27" x14ac:dyDescent="0.3">
      <c r="A136" s="47">
        <v>131</v>
      </c>
      <c r="B136" s="16" t="s">
        <v>63</v>
      </c>
      <c r="C136" s="16" t="s">
        <v>460</v>
      </c>
      <c r="D136" s="16" t="s">
        <v>461</v>
      </c>
      <c r="E136" s="16" t="s">
        <v>462</v>
      </c>
      <c r="F136" s="18" t="str">
        <f>LEFT(C136,1)</f>
        <v>Т</v>
      </c>
      <c r="G136" s="18" t="str">
        <f>LEFT(D136,1)</f>
        <v>А</v>
      </c>
      <c r="H136" s="18" t="str">
        <f>LEFT(E136,1)</f>
        <v>В</v>
      </c>
      <c r="I136" s="9">
        <v>23092002</v>
      </c>
      <c r="J136" s="16" t="s">
        <v>381</v>
      </c>
      <c r="K136" s="24">
        <v>11</v>
      </c>
      <c r="L136" s="16" t="s">
        <v>610</v>
      </c>
      <c r="M136" s="13" t="str">
        <f>CONCATENATE(B136,"-",F136,G136,H136,"-",I136)</f>
        <v>М-ТАВ-23092002</v>
      </c>
      <c r="N136" s="20">
        <v>6</v>
      </c>
      <c r="O136" s="20">
        <v>5</v>
      </c>
      <c r="P136" s="20">
        <v>17</v>
      </c>
      <c r="Q136" s="20">
        <v>1</v>
      </c>
      <c r="R136" s="20">
        <v>0</v>
      </c>
      <c r="S136" s="20">
        <v>0</v>
      </c>
      <c r="T136" s="20">
        <v>0</v>
      </c>
      <c r="U136" s="20">
        <v>46</v>
      </c>
      <c r="V136" s="20"/>
      <c r="W136" s="20"/>
      <c r="X136" s="25">
        <f>SUM(N136:W136)</f>
        <v>75</v>
      </c>
      <c r="Y136" s="19">
        <v>150</v>
      </c>
      <c r="Z136" s="21">
        <f>X136/Y136</f>
        <v>0.5</v>
      </c>
      <c r="AA136" s="56" t="s">
        <v>623</v>
      </c>
    </row>
    <row r="137" spans="1:27" x14ac:dyDescent="0.3">
      <c r="A137" s="47">
        <v>132</v>
      </c>
      <c r="B137" s="16" t="s">
        <v>63</v>
      </c>
      <c r="C137" s="16" t="s">
        <v>92</v>
      </c>
      <c r="D137" s="16" t="s">
        <v>93</v>
      </c>
      <c r="E137" s="16" t="s">
        <v>94</v>
      </c>
      <c r="F137" s="18" t="str">
        <f>LEFT(C137,1)</f>
        <v>З</v>
      </c>
      <c r="G137" s="18" t="str">
        <f>LEFT(D137,1)</f>
        <v>М</v>
      </c>
      <c r="H137" s="18" t="str">
        <f>LEFT(E137,1)</f>
        <v>М</v>
      </c>
      <c r="I137" s="9" t="s">
        <v>95</v>
      </c>
      <c r="J137" s="16" t="s">
        <v>86</v>
      </c>
      <c r="K137" s="24">
        <v>11</v>
      </c>
      <c r="L137" s="16" t="s">
        <v>609</v>
      </c>
      <c r="M137" s="13" t="str">
        <f>CONCATENATE(B137,"-",F137,G137,H137,"-",I137)</f>
        <v>М-ЗММ-12032003</v>
      </c>
      <c r="N137" s="20">
        <v>7</v>
      </c>
      <c r="O137" s="20">
        <v>2</v>
      </c>
      <c r="P137" s="20">
        <v>4</v>
      </c>
      <c r="Q137" s="20">
        <v>2</v>
      </c>
      <c r="R137" s="20">
        <v>0</v>
      </c>
      <c r="S137" s="20">
        <v>7</v>
      </c>
      <c r="T137" s="20">
        <v>11</v>
      </c>
      <c r="U137" s="20">
        <v>40</v>
      </c>
      <c r="V137" s="20"/>
      <c r="W137" s="20"/>
      <c r="X137" s="25">
        <f>SUM(N137:W137)</f>
        <v>73</v>
      </c>
      <c r="Y137" s="19">
        <v>150</v>
      </c>
      <c r="Z137" s="21">
        <f>X137/Y137</f>
        <v>0.48666666666666669</v>
      </c>
      <c r="AA137" s="56" t="str">
        <f>IF(X137&gt;75%*Y137,"Победитель",IF(X137&gt;50%*Y137,"Призёр","Участник"))</f>
        <v>Участник</v>
      </c>
    </row>
    <row r="138" spans="1:27" x14ac:dyDescent="0.3">
      <c r="A138" s="47">
        <v>133</v>
      </c>
      <c r="B138" s="17" t="s">
        <v>447</v>
      </c>
      <c r="C138" s="17" t="s">
        <v>326</v>
      </c>
      <c r="D138" s="17" t="s">
        <v>199</v>
      </c>
      <c r="E138" s="17" t="s">
        <v>75</v>
      </c>
      <c r="F138" s="18" t="str">
        <f>LEFT(C138,1)</f>
        <v>Р</v>
      </c>
      <c r="G138" s="18" t="str">
        <f>LEFT(D138,1)</f>
        <v>В</v>
      </c>
      <c r="H138" s="18" t="str">
        <f>LEFT(E138,1)</f>
        <v>Д</v>
      </c>
      <c r="I138" s="6" t="s">
        <v>102</v>
      </c>
      <c r="J138" s="17" t="s">
        <v>265</v>
      </c>
      <c r="K138" s="6" t="s">
        <v>369</v>
      </c>
      <c r="L138" s="17" t="s">
        <v>532</v>
      </c>
      <c r="M138" s="13" t="str">
        <f>CONCATENATE(B138,"-",F138,G138,H138,"-",I138)</f>
        <v>М -РВД-27062002</v>
      </c>
      <c r="N138" s="20">
        <v>8</v>
      </c>
      <c r="O138" s="20">
        <v>0</v>
      </c>
      <c r="P138" s="20">
        <v>13</v>
      </c>
      <c r="Q138" s="20">
        <v>3</v>
      </c>
      <c r="R138" s="20">
        <v>0</v>
      </c>
      <c r="S138" s="20">
        <v>7</v>
      </c>
      <c r="T138" s="20">
        <v>27</v>
      </c>
      <c r="U138" s="20">
        <v>10</v>
      </c>
      <c r="V138" s="20"/>
      <c r="W138" s="20"/>
      <c r="X138" s="25">
        <f>SUM(N138:W138)</f>
        <v>68</v>
      </c>
      <c r="Y138" s="19">
        <v>150</v>
      </c>
      <c r="Z138" s="21">
        <f>X138/Y138</f>
        <v>0.45333333333333331</v>
      </c>
      <c r="AA138" s="56" t="str">
        <f>IF(X138&gt;75%*Y138,"Победитель",IF(X138&gt;50%*Y138,"Призёр","Участник"))</f>
        <v>Участник</v>
      </c>
    </row>
    <row r="139" spans="1:27" x14ac:dyDescent="0.3">
      <c r="A139" s="47">
        <v>134</v>
      </c>
      <c r="B139" s="16" t="s">
        <v>63</v>
      </c>
      <c r="C139" s="16" t="s">
        <v>224</v>
      </c>
      <c r="D139" s="16" t="s">
        <v>107</v>
      </c>
      <c r="E139" s="16" t="s">
        <v>152</v>
      </c>
      <c r="F139" s="18" t="str">
        <f>LEFT(C139,1)</f>
        <v>В</v>
      </c>
      <c r="G139" s="18" t="str">
        <f>LEFT(D139,1)</f>
        <v>Н</v>
      </c>
      <c r="H139" s="18" t="str">
        <f>LEFT(E139,1)</f>
        <v>В</v>
      </c>
      <c r="I139" s="9" t="s">
        <v>225</v>
      </c>
      <c r="J139" s="16" t="s">
        <v>205</v>
      </c>
      <c r="K139" s="24">
        <v>11</v>
      </c>
      <c r="L139" s="16" t="s">
        <v>608</v>
      </c>
      <c r="M139" s="13" t="str">
        <f>CONCATENATE(B139,"-",F139,G139,H139,"-",I139)</f>
        <v>М-ВНВ-29012002</v>
      </c>
      <c r="N139" s="20">
        <v>7</v>
      </c>
      <c r="O139" s="20">
        <v>9</v>
      </c>
      <c r="P139" s="20">
        <v>9</v>
      </c>
      <c r="Q139" s="20">
        <v>3</v>
      </c>
      <c r="R139" s="20">
        <v>3</v>
      </c>
      <c r="S139" s="20">
        <v>5</v>
      </c>
      <c r="T139" s="20">
        <v>13</v>
      </c>
      <c r="U139" s="20">
        <v>16</v>
      </c>
      <c r="V139" s="20"/>
      <c r="W139" s="20"/>
      <c r="X139" s="25">
        <f>SUM(N139:W139)</f>
        <v>65</v>
      </c>
      <c r="Y139" s="19">
        <v>150</v>
      </c>
      <c r="Z139" s="21">
        <f>X139/Y139</f>
        <v>0.43333333333333335</v>
      </c>
      <c r="AA139" s="56" t="str">
        <f>IF(X139&gt;75%*Y139,"Победитель",IF(X139&gt;50%*Y139,"Призёр","Участник"))</f>
        <v>Участник</v>
      </c>
    </row>
    <row r="140" spans="1:27" x14ac:dyDescent="0.3">
      <c r="A140" s="47">
        <v>135</v>
      </c>
      <c r="B140" s="3" t="s">
        <v>12</v>
      </c>
      <c r="C140" s="3" t="s">
        <v>58</v>
      </c>
      <c r="D140" s="3" t="s">
        <v>54</v>
      </c>
      <c r="E140" s="3" t="s">
        <v>59</v>
      </c>
      <c r="F140" s="18" t="str">
        <f>LEFT(C140,1)</f>
        <v>К</v>
      </c>
      <c r="G140" s="18" t="str">
        <f>LEFT(D140,1)</f>
        <v>А</v>
      </c>
      <c r="H140" s="18" t="str">
        <f>LEFT(E140,1)</f>
        <v>О</v>
      </c>
      <c r="I140" s="4" t="s">
        <v>69</v>
      </c>
      <c r="J140" s="3" t="s">
        <v>25</v>
      </c>
      <c r="K140" s="8">
        <v>11</v>
      </c>
      <c r="L140" s="3" t="s">
        <v>617</v>
      </c>
      <c r="M140" s="13" t="str">
        <f>CONCATENATE(B140,"-",F140,G140,H140,"-",I140)</f>
        <v>Ж-КАО-06112002</v>
      </c>
      <c r="N140" s="20">
        <v>4</v>
      </c>
      <c r="O140" s="20">
        <v>0</v>
      </c>
      <c r="P140" s="20">
        <v>4</v>
      </c>
      <c r="Q140" s="20">
        <v>2</v>
      </c>
      <c r="R140" s="20">
        <v>3</v>
      </c>
      <c r="S140" s="20">
        <v>0</v>
      </c>
      <c r="T140" s="20">
        <v>10</v>
      </c>
      <c r="U140" s="20">
        <v>42</v>
      </c>
      <c r="V140" s="20"/>
      <c r="W140" s="20"/>
      <c r="X140" s="25">
        <f>SUM(N140:W140)</f>
        <v>65</v>
      </c>
      <c r="Y140" s="19">
        <v>150</v>
      </c>
      <c r="Z140" s="21">
        <f>X140/Y140</f>
        <v>0.43333333333333335</v>
      </c>
      <c r="AA140" s="56" t="str">
        <f>IF(X140&gt;75%*Y140,"Победитель",IF(X140&gt;50%*Y140,"Призёр","Участник"))</f>
        <v>Участник</v>
      </c>
    </row>
    <row r="141" spans="1:27" x14ac:dyDescent="0.3">
      <c r="A141" s="47">
        <v>136</v>
      </c>
      <c r="B141" s="16" t="s">
        <v>12</v>
      </c>
      <c r="C141" s="16" t="s">
        <v>215</v>
      </c>
      <c r="D141" s="16" t="s">
        <v>314</v>
      </c>
      <c r="E141" s="16" t="s">
        <v>37</v>
      </c>
      <c r="F141" s="18" t="str">
        <f>LEFT(C141,1)</f>
        <v>Ш</v>
      </c>
      <c r="G141" s="18" t="str">
        <f>LEFT(D141,1)</f>
        <v>О</v>
      </c>
      <c r="H141" s="18" t="str">
        <f>LEFT(E141,1)</f>
        <v>А</v>
      </c>
      <c r="I141" s="9" t="s">
        <v>216</v>
      </c>
      <c r="J141" s="16" t="s">
        <v>205</v>
      </c>
      <c r="K141" s="24">
        <v>11</v>
      </c>
      <c r="L141" s="16" t="s">
        <v>560</v>
      </c>
      <c r="M141" s="13" t="str">
        <f>CONCATENATE(B141,"-",F141,G141,H141,"-",I141)</f>
        <v>Ж-ШОА-08092002</v>
      </c>
      <c r="N141" s="20">
        <v>9</v>
      </c>
      <c r="O141" s="20">
        <v>0</v>
      </c>
      <c r="P141" s="20">
        <v>2</v>
      </c>
      <c r="Q141" s="20">
        <v>3</v>
      </c>
      <c r="R141" s="20">
        <v>0</v>
      </c>
      <c r="S141" s="20">
        <v>0</v>
      </c>
      <c r="T141" s="20">
        <v>3</v>
      </c>
      <c r="U141" s="20">
        <v>45</v>
      </c>
      <c r="V141" s="20"/>
      <c r="W141" s="20"/>
      <c r="X141" s="25">
        <f>SUM(N141:W141)</f>
        <v>62</v>
      </c>
      <c r="Y141" s="19">
        <v>150</v>
      </c>
      <c r="Z141" s="21">
        <f>X141/Y141</f>
        <v>0.41333333333333333</v>
      </c>
      <c r="AA141" s="56" t="str">
        <f>IF(X141&gt;75%*Y141,"Победитель",IF(X141&gt;50%*Y141,"Призёр","Участник"))</f>
        <v>Участник</v>
      </c>
    </row>
    <row r="142" spans="1:27" x14ac:dyDescent="0.3">
      <c r="A142" s="47">
        <v>137</v>
      </c>
      <c r="B142" s="16" t="s">
        <v>63</v>
      </c>
      <c r="C142" s="16" t="s">
        <v>603</v>
      </c>
      <c r="D142" s="16" t="s">
        <v>82</v>
      </c>
      <c r="E142" s="16" t="s">
        <v>42</v>
      </c>
      <c r="F142" s="18" t="str">
        <f>LEFT(C142,1)</f>
        <v>И</v>
      </c>
      <c r="G142" s="18" t="str">
        <f>LEFT(D142,1)</f>
        <v>А</v>
      </c>
      <c r="H142" s="18" t="str">
        <f>LEFT(E142,1)</f>
        <v>С</v>
      </c>
      <c r="I142" s="9" t="s">
        <v>226</v>
      </c>
      <c r="J142" s="16" t="s">
        <v>205</v>
      </c>
      <c r="K142" s="24">
        <v>11</v>
      </c>
      <c r="L142" s="16" t="s">
        <v>604</v>
      </c>
      <c r="M142" s="13" t="str">
        <f>CONCATENATE(B142,"-",F142,G142,H142,"-",I142)</f>
        <v>М-ИАС-20062002</v>
      </c>
      <c r="N142" s="20">
        <v>5</v>
      </c>
      <c r="O142" s="20">
        <v>0</v>
      </c>
      <c r="P142" s="20">
        <v>6</v>
      </c>
      <c r="Q142" s="20">
        <v>1</v>
      </c>
      <c r="R142" s="20">
        <v>0</v>
      </c>
      <c r="S142" s="20">
        <v>0</v>
      </c>
      <c r="T142" s="20">
        <v>7</v>
      </c>
      <c r="U142" s="20">
        <v>42</v>
      </c>
      <c r="V142" s="20"/>
      <c r="W142" s="20"/>
      <c r="X142" s="25">
        <f>SUM(N142:W142)</f>
        <v>61</v>
      </c>
      <c r="Y142" s="19">
        <v>150</v>
      </c>
      <c r="Z142" s="21">
        <f>X142/Y142</f>
        <v>0.40666666666666668</v>
      </c>
      <c r="AA142" s="56" t="str">
        <f>IF(X142&gt;75%*Y142,"Победитель",IF(X142&gt;50%*Y142,"Призёр","Участник"))</f>
        <v>Участник</v>
      </c>
    </row>
    <row r="143" spans="1:27" x14ac:dyDescent="0.3">
      <c r="A143" s="47">
        <v>138</v>
      </c>
      <c r="B143" s="17" t="s">
        <v>12</v>
      </c>
      <c r="C143" s="17" t="s">
        <v>268</v>
      </c>
      <c r="D143" s="17" t="s">
        <v>156</v>
      </c>
      <c r="E143" s="17" t="s">
        <v>45</v>
      </c>
      <c r="F143" s="18" t="str">
        <f>LEFT(C143,1)</f>
        <v>В</v>
      </c>
      <c r="G143" s="18" t="str">
        <f>LEFT(D143,1)</f>
        <v>Л</v>
      </c>
      <c r="H143" s="18" t="str">
        <f>LEFT(E143,1)</f>
        <v>С</v>
      </c>
      <c r="I143" s="6" t="s">
        <v>263</v>
      </c>
      <c r="J143" s="17" t="s">
        <v>265</v>
      </c>
      <c r="K143" s="6" t="s">
        <v>369</v>
      </c>
      <c r="L143" s="17" t="s">
        <v>618</v>
      </c>
      <c r="M143" s="13" t="str">
        <f>CONCATENATE(B143,"-",F143,G143,H143,"-",I143)</f>
        <v>Ж-ВЛС-29052002</v>
      </c>
      <c r="N143" s="20">
        <v>9</v>
      </c>
      <c r="O143" s="20">
        <v>8</v>
      </c>
      <c r="P143" s="20">
        <v>0</v>
      </c>
      <c r="Q143" s="20">
        <v>4</v>
      </c>
      <c r="R143" s="20">
        <v>0</v>
      </c>
      <c r="S143" s="20">
        <v>7</v>
      </c>
      <c r="T143" s="20">
        <v>9</v>
      </c>
      <c r="U143" s="20">
        <v>23</v>
      </c>
      <c r="V143" s="20"/>
      <c r="W143" s="20"/>
      <c r="X143" s="25">
        <f>SUM(N143:W143)</f>
        <v>60</v>
      </c>
      <c r="Y143" s="19">
        <v>150</v>
      </c>
      <c r="Z143" s="21">
        <f>X143/Y143</f>
        <v>0.4</v>
      </c>
      <c r="AA143" s="56" t="str">
        <f>IF(X143&gt;75%*Y143,"Победитель",IF(X143&gt;50%*Y143,"Призёр","Участник"))</f>
        <v>Участник</v>
      </c>
    </row>
    <row r="144" spans="1:27" x14ac:dyDescent="0.3">
      <c r="A144" s="47">
        <v>139</v>
      </c>
      <c r="B144" s="17" t="s">
        <v>447</v>
      </c>
      <c r="C144" s="17" t="s">
        <v>329</v>
      </c>
      <c r="D144" s="17" t="s">
        <v>244</v>
      </c>
      <c r="E144" s="17" t="s">
        <v>266</v>
      </c>
      <c r="F144" s="18" t="str">
        <f>LEFT(C144,1)</f>
        <v>А</v>
      </c>
      <c r="G144" s="18" t="str">
        <f>LEFT(D144,1)</f>
        <v>Р</v>
      </c>
      <c r="H144" s="18" t="str">
        <f>LEFT(E144,1)</f>
        <v>И</v>
      </c>
      <c r="I144" s="6" t="s">
        <v>373</v>
      </c>
      <c r="J144" s="17" t="s">
        <v>265</v>
      </c>
      <c r="K144" s="6" t="s">
        <v>369</v>
      </c>
      <c r="L144" s="17" t="s">
        <v>597</v>
      </c>
      <c r="M144" s="13" t="str">
        <f>CONCATENATE(B144,"-",F144,G144,H144,"-",I144)</f>
        <v>М -АРИ-26012002</v>
      </c>
      <c r="N144" s="20">
        <v>7</v>
      </c>
      <c r="O144" s="20">
        <v>0</v>
      </c>
      <c r="P144" s="20">
        <v>10</v>
      </c>
      <c r="Q144" s="20">
        <v>3</v>
      </c>
      <c r="R144" s="20">
        <v>1</v>
      </c>
      <c r="S144" s="20">
        <v>4</v>
      </c>
      <c r="T144" s="20">
        <v>9</v>
      </c>
      <c r="U144" s="20">
        <v>25</v>
      </c>
      <c r="V144" s="20"/>
      <c r="W144" s="20"/>
      <c r="X144" s="25">
        <f>SUM(N144:W144)</f>
        <v>59</v>
      </c>
      <c r="Y144" s="19">
        <v>150</v>
      </c>
      <c r="Z144" s="21">
        <f>X144/Y144</f>
        <v>0.39333333333333331</v>
      </c>
      <c r="AA144" s="56" t="str">
        <f>IF(X144&gt;75%*Y144,"Победитель",IF(X144&gt;50%*Y144,"Призёр","Участник"))</f>
        <v>Участник</v>
      </c>
    </row>
    <row r="145" spans="1:27" x14ac:dyDescent="0.3">
      <c r="A145" s="47">
        <v>140</v>
      </c>
      <c r="B145" s="17" t="s">
        <v>12</v>
      </c>
      <c r="C145" s="17" t="s">
        <v>291</v>
      </c>
      <c r="D145" s="17" t="s">
        <v>136</v>
      </c>
      <c r="E145" s="17" t="s">
        <v>104</v>
      </c>
      <c r="F145" s="18" t="str">
        <f>LEFT(C145,1)</f>
        <v>К</v>
      </c>
      <c r="G145" s="18" t="str">
        <f>LEFT(D145,1)</f>
        <v>В</v>
      </c>
      <c r="H145" s="18" t="str">
        <f>LEFT(E145,1)</f>
        <v>Д</v>
      </c>
      <c r="I145" s="6" t="s">
        <v>371</v>
      </c>
      <c r="J145" s="17" t="s">
        <v>265</v>
      </c>
      <c r="K145" s="6" t="s">
        <v>369</v>
      </c>
      <c r="L145" s="17" t="s">
        <v>601</v>
      </c>
      <c r="M145" s="13" t="str">
        <f>CONCATENATE(B145,"-",F145,G145,H145,"-",I145)</f>
        <v>Ж-КВД-27032003</v>
      </c>
      <c r="N145" s="20">
        <v>7</v>
      </c>
      <c r="O145" s="20">
        <v>0</v>
      </c>
      <c r="P145" s="20">
        <v>2</v>
      </c>
      <c r="Q145" s="20">
        <v>1</v>
      </c>
      <c r="R145" s="20">
        <v>4</v>
      </c>
      <c r="S145" s="20">
        <v>0</v>
      </c>
      <c r="T145" s="20">
        <v>11</v>
      </c>
      <c r="U145" s="20">
        <v>31</v>
      </c>
      <c r="V145" s="20"/>
      <c r="W145" s="20"/>
      <c r="X145" s="25">
        <f>SUM(N145:W145)</f>
        <v>56</v>
      </c>
      <c r="Y145" s="19">
        <v>150</v>
      </c>
      <c r="Z145" s="21">
        <f>X145/Y145</f>
        <v>0.37333333333333335</v>
      </c>
      <c r="AA145" s="56" t="str">
        <f>IF(X145&gt;75%*Y145,"Победитель",IF(X145&gt;50%*Y145,"Призёр","Участник"))</f>
        <v>Участник</v>
      </c>
    </row>
    <row r="146" spans="1:27" x14ac:dyDescent="0.3">
      <c r="A146" s="47">
        <v>141</v>
      </c>
      <c r="B146" s="16" t="s">
        <v>12</v>
      </c>
      <c r="C146" s="16" t="s">
        <v>103</v>
      </c>
      <c r="D146" s="16" t="s">
        <v>105</v>
      </c>
      <c r="E146" s="16" t="s">
        <v>104</v>
      </c>
      <c r="F146" s="18" t="str">
        <f>LEFT(C146,1)</f>
        <v>Н</v>
      </c>
      <c r="G146" s="18" t="str">
        <f>LEFT(D146,1)</f>
        <v>Д</v>
      </c>
      <c r="H146" s="18" t="str">
        <f>LEFT(E146,1)</f>
        <v>Д</v>
      </c>
      <c r="I146" s="9" t="s">
        <v>106</v>
      </c>
      <c r="J146" s="16" t="s">
        <v>86</v>
      </c>
      <c r="K146" s="24">
        <v>11</v>
      </c>
      <c r="L146" s="16" t="s">
        <v>616</v>
      </c>
      <c r="M146" s="13" t="str">
        <f>CONCATENATE(B146,"-",F146,G146,H146,"-",I146)</f>
        <v>Ж-НДД-15082003</v>
      </c>
      <c r="N146" s="20">
        <v>4</v>
      </c>
      <c r="O146" s="20">
        <v>0</v>
      </c>
      <c r="P146" s="20">
        <v>0</v>
      </c>
      <c r="Q146" s="20">
        <v>3</v>
      </c>
      <c r="R146" s="20">
        <v>0</v>
      </c>
      <c r="S146" s="20">
        <v>0</v>
      </c>
      <c r="T146" s="20">
        <v>7</v>
      </c>
      <c r="U146" s="20">
        <v>40</v>
      </c>
      <c r="V146" s="20"/>
      <c r="W146" s="20"/>
      <c r="X146" s="25">
        <f>SUM(N146:W146)</f>
        <v>54</v>
      </c>
      <c r="Y146" s="19">
        <v>150</v>
      </c>
      <c r="Z146" s="21">
        <f>X146/Y146</f>
        <v>0.36</v>
      </c>
      <c r="AA146" s="56" t="str">
        <f>IF(X146&gt;75%*Y146,"Победитель",IF(X146&gt;50%*Y146,"Призёр","Участник"))</f>
        <v>Участник</v>
      </c>
    </row>
    <row r="147" spans="1:27" x14ac:dyDescent="0.3">
      <c r="A147" s="47">
        <v>142</v>
      </c>
      <c r="B147" s="16" t="s">
        <v>12</v>
      </c>
      <c r="C147" s="16" t="s">
        <v>88</v>
      </c>
      <c r="D147" s="16" t="s">
        <v>89</v>
      </c>
      <c r="E147" s="16" t="s">
        <v>90</v>
      </c>
      <c r="F147" s="18" t="str">
        <f>LEFT(C147,1)</f>
        <v>З</v>
      </c>
      <c r="G147" s="18" t="str">
        <f>LEFT(D147,1)</f>
        <v>А</v>
      </c>
      <c r="H147" s="18" t="str">
        <f>LEFT(E147,1)</f>
        <v>П</v>
      </c>
      <c r="I147" s="9" t="s">
        <v>91</v>
      </c>
      <c r="J147" s="16" t="s">
        <v>86</v>
      </c>
      <c r="K147" s="24">
        <v>11</v>
      </c>
      <c r="L147" s="16" t="s">
        <v>615</v>
      </c>
      <c r="M147" s="13" t="str">
        <f>CONCATENATE(B147,"-",F147,G147,H147,"-",I147)</f>
        <v>Ж-ЗАП-28012002</v>
      </c>
      <c r="N147" s="20">
        <v>7</v>
      </c>
      <c r="O147" s="20">
        <v>6</v>
      </c>
      <c r="P147" s="20">
        <v>6</v>
      </c>
      <c r="Q147" s="20">
        <v>0</v>
      </c>
      <c r="R147" s="20">
        <v>0</v>
      </c>
      <c r="S147" s="20">
        <v>0</v>
      </c>
      <c r="T147" s="20">
        <v>16</v>
      </c>
      <c r="U147" s="20">
        <v>17</v>
      </c>
      <c r="V147" s="20"/>
      <c r="W147" s="20"/>
      <c r="X147" s="25">
        <f>SUM(N147:W147)</f>
        <v>52</v>
      </c>
      <c r="Y147" s="19">
        <v>150</v>
      </c>
      <c r="Z147" s="21">
        <f>X147/Y147</f>
        <v>0.34666666666666668</v>
      </c>
      <c r="AA147" s="56" t="str">
        <f>IF(X147&gt;75%*Y147,"Победитель",IF(X147&gt;50%*Y147,"Призёр","Участник"))</f>
        <v>Участник</v>
      </c>
    </row>
    <row r="148" spans="1:27" x14ac:dyDescent="0.3">
      <c r="A148" s="47">
        <v>143</v>
      </c>
      <c r="B148" s="16" t="s">
        <v>12</v>
      </c>
      <c r="C148" s="16" t="s">
        <v>98</v>
      </c>
      <c r="D148" s="16" t="s">
        <v>99</v>
      </c>
      <c r="E148" s="16" t="s">
        <v>45</v>
      </c>
      <c r="F148" s="18" t="str">
        <f>LEFT(C148,1)</f>
        <v>М</v>
      </c>
      <c r="G148" s="18" t="str">
        <f>LEFT(D148,1)</f>
        <v>С</v>
      </c>
      <c r="H148" s="18" t="str">
        <f>LEFT(E148,1)</f>
        <v>С</v>
      </c>
      <c r="I148" s="9" t="s">
        <v>100</v>
      </c>
      <c r="J148" s="16" t="s">
        <v>86</v>
      </c>
      <c r="K148" s="24">
        <v>11</v>
      </c>
      <c r="L148" s="16" t="s">
        <v>607</v>
      </c>
      <c r="M148" s="13" t="str">
        <f>CONCATENATE(B148,"-",F148,G148,H148,"-",I148)</f>
        <v>Ж-МСС-12072002</v>
      </c>
      <c r="N148" s="20">
        <v>8</v>
      </c>
      <c r="O148" s="20">
        <v>9</v>
      </c>
      <c r="P148" s="20">
        <v>4</v>
      </c>
      <c r="Q148" s="20">
        <v>1</v>
      </c>
      <c r="R148" s="20">
        <v>1</v>
      </c>
      <c r="S148" s="20">
        <v>1</v>
      </c>
      <c r="T148" s="20">
        <v>4</v>
      </c>
      <c r="U148" s="20">
        <v>22</v>
      </c>
      <c r="V148" s="20"/>
      <c r="W148" s="20"/>
      <c r="X148" s="25">
        <f>SUM(N148:W148)</f>
        <v>50</v>
      </c>
      <c r="Y148" s="19">
        <v>150</v>
      </c>
      <c r="Z148" s="21">
        <f>X148/Y148</f>
        <v>0.33333333333333331</v>
      </c>
      <c r="AA148" s="56" t="str">
        <f>IF(X148&gt;75%*Y148,"Победитель",IF(X148&gt;50%*Y148,"Призёр","Участник"))</f>
        <v>Участник</v>
      </c>
    </row>
    <row r="149" spans="1:27" x14ac:dyDescent="0.3">
      <c r="A149" s="47">
        <v>144</v>
      </c>
      <c r="B149" s="16" t="s">
        <v>12</v>
      </c>
      <c r="C149" s="26" t="s">
        <v>445</v>
      </c>
      <c r="D149" s="26" t="s">
        <v>159</v>
      </c>
      <c r="E149" s="26" t="s">
        <v>37</v>
      </c>
      <c r="F149" s="18" t="str">
        <f>LEFT(C149,1)</f>
        <v>С</v>
      </c>
      <c r="G149" s="18" t="str">
        <f>LEFT(D149,1)</f>
        <v>Д</v>
      </c>
      <c r="H149" s="18" t="str">
        <f>LEFT(E149,1)</f>
        <v>А</v>
      </c>
      <c r="I149" s="27">
        <v>9032002</v>
      </c>
      <c r="J149" s="11" t="s">
        <v>422</v>
      </c>
      <c r="K149" s="9">
        <v>11</v>
      </c>
      <c r="L149" s="16" t="s">
        <v>531</v>
      </c>
      <c r="M149" s="13" t="str">
        <f>CONCATENATE(B149,"-",F149,G149,H149,"-",I149)</f>
        <v>Ж-СДА-9032002</v>
      </c>
      <c r="N149" s="20">
        <v>4</v>
      </c>
      <c r="O149" s="20">
        <v>0</v>
      </c>
      <c r="P149" s="20">
        <v>2</v>
      </c>
      <c r="Q149" s="20">
        <v>4</v>
      </c>
      <c r="R149" s="20">
        <v>0</v>
      </c>
      <c r="S149" s="20">
        <v>3</v>
      </c>
      <c r="T149" s="20">
        <v>16</v>
      </c>
      <c r="U149" s="20">
        <v>20</v>
      </c>
      <c r="V149" s="20"/>
      <c r="W149" s="20"/>
      <c r="X149" s="25">
        <f>SUM(N149:W149)</f>
        <v>49</v>
      </c>
      <c r="Y149" s="19">
        <v>150</v>
      </c>
      <c r="Z149" s="21">
        <f>X149/Y149</f>
        <v>0.32666666666666666</v>
      </c>
      <c r="AA149" s="56" t="str">
        <f>IF(X149&gt;75%*Y149,"Победитель",IF(X149&gt;50%*Y149,"Призёр","Участник"))</f>
        <v>Участник</v>
      </c>
    </row>
    <row r="150" spans="1:27" x14ac:dyDescent="0.3">
      <c r="A150" s="47">
        <v>145</v>
      </c>
      <c r="B150" s="17" t="s">
        <v>447</v>
      </c>
      <c r="C150" s="17" t="s">
        <v>335</v>
      </c>
      <c r="D150" s="17" t="s">
        <v>231</v>
      </c>
      <c r="E150" s="17" t="s">
        <v>83</v>
      </c>
      <c r="F150" s="18" t="str">
        <f>LEFT(C150,1)</f>
        <v>Р</v>
      </c>
      <c r="G150" s="18" t="str">
        <f>LEFT(D150,1)</f>
        <v>И</v>
      </c>
      <c r="H150" s="18" t="str">
        <f>LEFT(E150,1)</f>
        <v>А</v>
      </c>
      <c r="I150" s="6" t="s">
        <v>376</v>
      </c>
      <c r="J150" s="17" t="s">
        <v>265</v>
      </c>
      <c r="K150" s="6" t="s">
        <v>369</v>
      </c>
      <c r="L150" s="17" t="s">
        <v>596</v>
      </c>
      <c r="M150" s="13" t="str">
        <f>CONCATENATE(B150,"-",F150,G150,H150,"-",I150)</f>
        <v>М -РИА-16122002</v>
      </c>
      <c r="N150" s="20">
        <v>7</v>
      </c>
      <c r="O150" s="20">
        <v>4</v>
      </c>
      <c r="P150" s="20">
        <v>8</v>
      </c>
      <c r="Q150" s="20">
        <v>2</v>
      </c>
      <c r="R150" s="20">
        <v>0</v>
      </c>
      <c r="S150" s="20">
        <v>0</v>
      </c>
      <c r="T150" s="20">
        <v>9</v>
      </c>
      <c r="U150" s="20">
        <v>15</v>
      </c>
      <c r="V150" s="20"/>
      <c r="W150" s="20"/>
      <c r="X150" s="25">
        <f>SUM(N150:W150)</f>
        <v>45</v>
      </c>
      <c r="Y150" s="19">
        <v>150</v>
      </c>
      <c r="Z150" s="21">
        <f>X150/Y150</f>
        <v>0.3</v>
      </c>
      <c r="AA150" s="56" t="str">
        <f>IF(X150&gt;75%*Y150,"Победитель",IF(X150&gt;50%*Y150,"Призёр","Участник"))</f>
        <v>Участник</v>
      </c>
    </row>
    <row r="151" spans="1:27" x14ac:dyDescent="0.3">
      <c r="A151" s="47">
        <v>146</v>
      </c>
      <c r="B151" s="16" t="s">
        <v>12</v>
      </c>
      <c r="C151" s="16" t="s">
        <v>112</v>
      </c>
      <c r="D151" s="16" t="s">
        <v>54</v>
      </c>
      <c r="E151" s="16" t="s">
        <v>113</v>
      </c>
      <c r="F151" s="18" t="str">
        <f>LEFT(C151,1)</f>
        <v>Ш</v>
      </c>
      <c r="G151" s="18" t="str">
        <f>LEFT(D151,1)</f>
        <v>А</v>
      </c>
      <c r="H151" s="18" t="str">
        <f>LEFT(E151,1)</f>
        <v>Г</v>
      </c>
      <c r="I151" s="9" t="s">
        <v>114</v>
      </c>
      <c r="J151" s="16" t="s">
        <v>86</v>
      </c>
      <c r="K151" s="24">
        <v>11</v>
      </c>
      <c r="L151" s="16" t="s">
        <v>444</v>
      </c>
      <c r="M151" s="13" t="str">
        <f>CONCATENATE(B151,"-",F151,G151,H151,"-",I151)</f>
        <v>Ж-ШАГ-10072002</v>
      </c>
      <c r="N151" s="20">
        <v>5</v>
      </c>
      <c r="O151" s="20">
        <v>0</v>
      </c>
      <c r="P151" s="20">
        <v>4</v>
      </c>
      <c r="Q151" s="20">
        <v>3</v>
      </c>
      <c r="R151" s="20">
        <v>4</v>
      </c>
      <c r="S151" s="20">
        <v>4</v>
      </c>
      <c r="T151" s="20">
        <v>3</v>
      </c>
      <c r="U151" s="20">
        <v>22</v>
      </c>
      <c r="V151" s="20"/>
      <c r="W151" s="20"/>
      <c r="X151" s="25">
        <f>SUM(N151:W151)</f>
        <v>45</v>
      </c>
      <c r="Y151" s="19">
        <v>150</v>
      </c>
      <c r="Z151" s="21">
        <f>X151/Y151</f>
        <v>0.3</v>
      </c>
      <c r="AA151" s="56" t="str">
        <f>IF(X151&gt;75%*Y151,"Победитель",IF(X151&gt;50%*Y151,"Призёр","Участник"))</f>
        <v>Участник</v>
      </c>
    </row>
    <row r="152" spans="1:27" x14ac:dyDescent="0.3">
      <c r="A152" s="47">
        <v>147</v>
      </c>
      <c r="B152" s="16" t="s">
        <v>12</v>
      </c>
      <c r="C152" s="16" t="s">
        <v>212</v>
      </c>
      <c r="D152" s="16" t="s">
        <v>213</v>
      </c>
      <c r="E152" s="16" t="s">
        <v>37</v>
      </c>
      <c r="F152" s="18" t="str">
        <f>LEFT(C152,1)</f>
        <v>Б</v>
      </c>
      <c r="G152" s="18" t="str">
        <f>LEFT(D152,1)</f>
        <v>М</v>
      </c>
      <c r="H152" s="18" t="str">
        <f>LEFT(E152,1)</f>
        <v>А</v>
      </c>
      <c r="I152" s="9" t="s">
        <v>214</v>
      </c>
      <c r="J152" s="16" t="s">
        <v>205</v>
      </c>
      <c r="K152" s="24">
        <v>11</v>
      </c>
      <c r="L152" s="16" t="s">
        <v>561</v>
      </c>
      <c r="M152" s="13" t="str">
        <f>CONCATENATE(B152,"-",F152,G152,H152,"-",I152)</f>
        <v>Ж-БМА-13112002</v>
      </c>
      <c r="N152" s="20">
        <v>9</v>
      </c>
      <c r="O152" s="20">
        <v>0</v>
      </c>
      <c r="P152" s="20">
        <v>0</v>
      </c>
      <c r="Q152" s="20">
        <v>1</v>
      </c>
      <c r="R152" s="20">
        <v>0</v>
      </c>
      <c r="S152" s="20">
        <v>0</v>
      </c>
      <c r="T152" s="20">
        <v>5</v>
      </c>
      <c r="U152" s="20">
        <v>27</v>
      </c>
      <c r="V152" s="20"/>
      <c r="W152" s="20"/>
      <c r="X152" s="25">
        <f>SUM(N152:W152)</f>
        <v>42</v>
      </c>
      <c r="Y152" s="19">
        <v>150</v>
      </c>
      <c r="Z152" s="21">
        <f>X152/Y152</f>
        <v>0.28000000000000003</v>
      </c>
      <c r="AA152" s="56" t="str">
        <f>IF(X152&gt;75%*Y152,"Победитель",IF(X152&gt;50%*Y152,"Призёр","Участник"))</f>
        <v>Участник</v>
      </c>
    </row>
    <row r="153" spans="1:27" x14ac:dyDescent="0.3">
      <c r="A153" s="47">
        <v>148</v>
      </c>
      <c r="B153" s="16" t="s">
        <v>12</v>
      </c>
      <c r="C153" s="16" t="s">
        <v>487</v>
      </c>
      <c r="D153" s="16" t="s">
        <v>23</v>
      </c>
      <c r="E153" s="16" t="s">
        <v>59</v>
      </c>
      <c r="F153" s="18" t="str">
        <f>LEFT(C153,1)</f>
        <v>Щ</v>
      </c>
      <c r="G153" s="18" t="str">
        <f>LEFT(D153,1)</f>
        <v>С</v>
      </c>
      <c r="H153" s="18" t="str">
        <f>LEFT(E153,1)</f>
        <v>О</v>
      </c>
      <c r="I153" s="9" t="s">
        <v>488</v>
      </c>
      <c r="J153" s="16" t="s">
        <v>482</v>
      </c>
      <c r="K153" s="24">
        <v>11</v>
      </c>
      <c r="L153" s="16" t="s">
        <v>563</v>
      </c>
      <c r="M153" s="13" t="str">
        <f>CONCATENATE(B153,"-",F153,G153,H153,"-",I153)</f>
        <v>Ж-ЩСО-07092002</v>
      </c>
      <c r="N153" s="20">
        <v>6</v>
      </c>
      <c r="O153" s="20">
        <v>0</v>
      </c>
      <c r="P153" s="20">
        <v>2</v>
      </c>
      <c r="Q153" s="20">
        <v>1</v>
      </c>
      <c r="R153" s="20">
        <v>0</v>
      </c>
      <c r="S153" s="20">
        <v>4</v>
      </c>
      <c r="T153" s="20">
        <v>4</v>
      </c>
      <c r="U153" s="20">
        <v>23</v>
      </c>
      <c r="V153" s="20"/>
      <c r="W153" s="20"/>
      <c r="X153" s="25">
        <f>SUM(N153:W153)</f>
        <v>40</v>
      </c>
      <c r="Y153" s="19">
        <v>150</v>
      </c>
      <c r="Z153" s="21">
        <f>X153/Y153</f>
        <v>0.26666666666666666</v>
      </c>
      <c r="AA153" s="56" t="str">
        <f>IF(X153&gt;75%*Y153,"Победитель",IF(X153&gt;50%*Y153,"Призёр","Участник"))</f>
        <v>Участник</v>
      </c>
    </row>
    <row r="154" spans="1:27" x14ac:dyDescent="0.3">
      <c r="A154" s="47">
        <v>149</v>
      </c>
      <c r="B154" s="17" t="s">
        <v>12</v>
      </c>
      <c r="C154" s="17" t="s">
        <v>336</v>
      </c>
      <c r="D154" s="17" t="s">
        <v>143</v>
      </c>
      <c r="E154" s="17" t="s">
        <v>137</v>
      </c>
      <c r="F154" s="18" t="str">
        <f>LEFT(C154,1)</f>
        <v>П</v>
      </c>
      <c r="G154" s="18" t="str">
        <f>LEFT(D154,1)</f>
        <v>В</v>
      </c>
      <c r="H154" s="18" t="str">
        <f>LEFT(E154,1)</f>
        <v>Е</v>
      </c>
      <c r="I154" s="6" t="s">
        <v>377</v>
      </c>
      <c r="J154" s="17" t="s">
        <v>265</v>
      </c>
      <c r="K154" s="6" t="s">
        <v>369</v>
      </c>
      <c r="L154" s="17" t="s">
        <v>546</v>
      </c>
      <c r="M154" s="13" t="str">
        <f>CONCATENATE(B154,"-",F154,G154,H154,"-",I154)</f>
        <v>Ж-ПВЕ-29112002</v>
      </c>
      <c r="N154" s="20">
        <v>5</v>
      </c>
      <c r="O154" s="20">
        <v>0</v>
      </c>
      <c r="P154" s="20">
        <v>2</v>
      </c>
      <c r="Q154" s="20">
        <v>2</v>
      </c>
      <c r="R154" s="20">
        <v>1</v>
      </c>
      <c r="S154" s="20">
        <v>4</v>
      </c>
      <c r="T154" s="20">
        <v>12</v>
      </c>
      <c r="U154" s="20">
        <v>13</v>
      </c>
      <c r="V154" s="20"/>
      <c r="W154" s="20"/>
      <c r="X154" s="25">
        <f>SUM(N154:W154)</f>
        <v>39</v>
      </c>
      <c r="Y154" s="19">
        <v>150</v>
      </c>
      <c r="Z154" s="21">
        <f>X154/Y154</f>
        <v>0.26</v>
      </c>
      <c r="AA154" s="56" t="str">
        <f>IF(X154&gt;75%*Y154,"Победитель",IF(X154&gt;50%*Y154,"Призёр","Участник"))</f>
        <v>Участник</v>
      </c>
    </row>
    <row r="155" spans="1:27" x14ac:dyDescent="0.3">
      <c r="A155" s="47">
        <v>150</v>
      </c>
      <c r="B155" s="16" t="s">
        <v>12</v>
      </c>
      <c r="C155" s="16" t="s">
        <v>84</v>
      </c>
      <c r="D155" s="16" t="s">
        <v>50</v>
      </c>
      <c r="E155" s="16" t="s">
        <v>78</v>
      </c>
      <c r="F155" s="18" t="str">
        <f>LEFT(C155,1)</f>
        <v>А</v>
      </c>
      <c r="G155" s="18" t="str">
        <f>LEFT(D155,1)</f>
        <v>М</v>
      </c>
      <c r="H155" s="18" t="str">
        <f>LEFT(E155,1)</f>
        <v>В</v>
      </c>
      <c r="I155" s="9" t="s">
        <v>85</v>
      </c>
      <c r="J155" s="16" t="s">
        <v>86</v>
      </c>
      <c r="K155" s="24">
        <v>11</v>
      </c>
      <c r="L155" s="16" t="s">
        <v>443</v>
      </c>
      <c r="M155" s="13" t="str">
        <f>CONCATENATE(B155,"-",F155,G155,H155,"-",I155)</f>
        <v>Ж-АМВ-30062002</v>
      </c>
      <c r="N155" s="20">
        <v>4</v>
      </c>
      <c r="O155" s="20">
        <v>0</v>
      </c>
      <c r="P155" s="20">
        <v>4</v>
      </c>
      <c r="Q155" s="20">
        <v>1</v>
      </c>
      <c r="R155" s="20">
        <v>0</v>
      </c>
      <c r="S155" s="20">
        <v>0</v>
      </c>
      <c r="T155" s="20">
        <v>4</v>
      </c>
      <c r="U155" s="20">
        <v>25</v>
      </c>
      <c r="V155" s="20"/>
      <c r="W155" s="20"/>
      <c r="X155" s="25">
        <f>SUM(N155:W155)</f>
        <v>38</v>
      </c>
      <c r="Y155" s="19">
        <v>150</v>
      </c>
      <c r="Z155" s="21">
        <f>X155/Y155</f>
        <v>0.25333333333333335</v>
      </c>
      <c r="AA155" s="56" t="str">
        <f>IF(X155&gt;75%*Y155,"Победитель",IF(X155&gt;50%*Y155,"Призёр","Участник"))</f>
        <v>Участник</v>
      </c>
    </row>
    <row r="156" spans="1:27" x14ac:dyDescent="0.3">
      <c r="A156" s="47">
        <v>151</v>
      </c>
      <c r="B156" s="16" t="s">
        <v>63</v>
      </c>
      <c r="C156" s="16" t="s">
        <v>109</v>
      </c>
      <c r="D156" s="16" t="s">
        <v>82</v>
      </c>
      <c r="E156" s="16" t="s">
        <v>31</v>
      </c>
      <c r="F156" s="18" t="str">
        <f>LEFT(C156,1)</f>
        <v>Р</v>
      </c>
      <c r="G156" s="18" t="str">
        <f>LEFT(D156,1)</f>
        <v>А</v>
      </c>
      <c r="H156" s="18" t="str">
        <f>LEFT(E156,1)</f>
        <v>О</v>
      </c>
      <c r="I156" s="9" t="s">
        <v>110</v>
      </c>
      <c r="J156" s="16" t="s">
        <v>86</v>
      </c>
      <c r="K156" s="24">
        <v>11</v>
      </c>
      <c r="L156" s="16" t="s">
        <v>446</v>
      </c>
      <c r="M156" s="13" t="str">
        <f>CONCATENATE(B156,"-",F156,G156,H156,"-",I156)</f>
        <v>М-РАО-16042002</v>
      </c>
      <c r="N156" s="20">
        <v>4</v>
      </c>
      <c r="O156" s="20">
        <v>6</v>
      </c>
      <c r="P156" s="20">
        <v>6</v>
      </c>
      <c r="Q156" s="20">
        <v>2</v>
      </c>
      <c r="R156" s="20">
        <v>0</v>
      </c>
      <c r="S156" s="20">
        <v>8</v>
      </c>
      <c r="T156" s="20">
        <v>10</v>
      </c>
      <c r="U156" s="20"/>
      <c r="V156" s="20"/>
      <c r="W156" s="20"/>
      <c r="X156" s="25">
        <f>SUM(N156:W156)</f>
        <v>36</v>
      </c>
      <c r="Y156" s="19">
        <v>150</v>
      </c>
      <c r="Z156" s="21">
        <f>X156/Y156</f>
        <v>0.24</v>
      </c>
      <c r="AA156" s="56" t="str">
        <f>IF(X156&gt;75%*Y156,"Победитель",IF(X156&gt;50%*Y156,"Призёр","Участник"))</f>
        <v>Участник</v>
      </c>
    </row>
    <row r="157" spans="1:27" x14ac:dyDescent="0.3">
      <c r="A157" s="47">
        <v>152</v>
      </c>
      <c r="B157" s="17" t="s">
        <v>12</v>
      </c>
      <c r="C157" s="17" t="s">
        <v>327</v>
      </c>
      <c r="D157" s="17" t="s">
        <v>51</v>
      </c>
      <c r="E157" s="17" t="s">
        <v>37</v>
      </c>
      <c r="F157" s="18" t="str">
        <f>LEFT(C157,1)</f>
        <v>Р</v>
      </c>
      <c r="G157" s="18" t="str">
        <f>LEFT(D157,1)</f>
        <v>А</v>
      </c>
      <c r="H157" s="18" t="str">
        <f>LEFT(E157,1)</f>
        <v>А</v>
      </c>
      <c r="I157" s="6" t="s">
        <v>370</v>
      </c>
      <c r="J157" s="17" t="s">
        <v>265</v>
      </c>
      <c r="K157" s="6" t="s">
        <v>369</v>
      </c>
      <c r="L157" s="17" t="s">
        <v>598</v>
      </c>
      <c r="M157" s="13" t="str">
        <f>CONCATENATE(B157,"-",F157,G157,H157,"-",I157)</f>
        <v>Ж-РАА-31072002</v>
      </c>
      <c r="N157" s="20">
        <v>5</v>
      </c>
      <c r="O157" s="20">
        <v>0</v>
      </c>
      <c r="P157" s="20">
        <v>0</v>
      </c>
      <c r="Q157" s="20">
        <v>2</v>
      </c>
      <c r="R157" s="20">
        <v>0</v>
      </c>
      <c r="S157" s="20">
        <v>0</v>
      </c>
      <c r="T157" s="20">
        <v>0</v>
      </c>
      <c r="U157" s="20">
        <v>26</v>
      </c>
      <c r="V157" s="20"/>
      <c r="W157" s="20"/>
      <c r="X157" s="25">
        <f>SUM(N157:W157)</f>
        <v>33</v>
      </c>
      <c r="Y157" s="19">
        <v>150</v>
      </c>
      <c r="Z157" s="21">
        <f>X157/Y157</f>
        <v>0.22</v>
      </c>
      <c r="AA157" s="56" t="str">
        <f>IF(X157&gt;75%*Y157,"Победитель",IF(X157&gt;50%*Y157,"Призёр","Участник"))</f>
        <v>Участник</v>
      </c>
    </row>
    <row r="158" spans="1:27" x14ac:dyDescent="0.3">
      <c r="A158" s="47">
        <v>153</v>
      </c>
      <c r="B158" s="16" t="s">
        <v>12</v>
      </c>
      <c r="C158" s="16" t="s">
        <v>459</v>
      </c>
      <c r="D158" s="16" t="s">
        <v>44</v>
      </c>
      <c r="E158" s="16" t="s">
        <v>108</v>
      </c>
      <c r="F158" s="18" t="str">
        <f>LEFT(C158,1)</f>
        <v>К</v>
      </c>
      <c r="G158" s="18" t="str">
        <f>LEFT(D158,1)</f>
        <v>Е</v>
      </c>
      <c r="H158" s="18" t="str">
        <f>LEFT(E158,1)</f>
        <v>Д</v>
      </c>
      <c r="I158" s="9" t="s">
        <v>474</v>
      </c>
      <c r="J158" s="16" t="s">
        <v>453</v>
      </c>
      <c r="K158" s="24">
        <v>11</v>
      </c>
      <c r="L158" s="16" t="s">
        <v>613</v>
      </c>
      <c r="M158" s="13" t="str">
        <f>CONCATENATE(B158,"-",F158,G158,H158,"-",I158)</f>
        <v>Ж-КЕД-13.02.2003</v>
      </c>
      <c r="N158" s="20">
        <v>7</v>
      </c>
      <c r="O158" s="20">
        <v>4</v>
      </c>
      <c r="P158" s="20">
        <v>0</v>
      </c>
      <c r="Q158" s="20">
        <v>2</v>
      </c>
      <c r="R158" s="20">
        <v>1</v>
      </c>
      <c r="S158" s="20">
        <v>3</v>
      </c>
      <c r="T158" s="20">
        <v>6</v>
      </c>
      <c r="U158" s="20">
        <v>8</v>
      </c>
      <c r="V158" s="20"/>
      <c r="W158" s="20"/>
      <c r="X158" s="25">
        <f>SUM(N158:W158)</f>
        <v>31</v>
      </c>
      <c r="Y158" s="19">
        <v>150</v>
      </c>
      <c r="Z158" s="21">
        <f>X158/Y158</f>
        <v>0.20666666666666667</v>
      </c>
      <c r="AA158" s="56" t="str">
        <f>IF(X158&gt;75%*Y158,"Победитель",IF(X158&gt;50%*Y158,"Призёр","Участник"))</f>
        <v>Участник</v>
      </c>
    </row>
    <row r="159" spans="1:27" x14ac:dyDescent="0.3">
      <c r="A159" s="47">
        <v>154</v>
      </c>
      <c r="B159" s="17" t="s">
        <v>12</v>
      </c>
      <c r="C159" s="17" t="s">
        <v>333</v>
      </c>
      <c r="D159" s="17" t="s">
        <v>302</v>
      </c>
      <c r="E159" s="17" t="s">
        <v>334</v>
      </c>
      <c r="F159" s="18" t="str">
        <f>LEFT(C159,1)</f>
        <v>Ш</v>
      </c>
      <c r="G159" s="18" t="str">
        <f>LEFT(D159,1)</f>
        <v>У</v>
      </c>
      <c r="H159" s="18" t="str">
        <f>LEFT(E159,1)</f>
        <v>Е</v>
      </c>
      <c r="I159" s="6" t="s">
        <v>375</v>
      </c>
      <c r="J159" s="17" t="s">
        <v>265</v>
      </c>
      <c r="K159" s="6" t="s">
        <v>369</v>
      </c>
      <c r="L159" s="17" t="s">
        <v>548</v>
      </c>
      <c r="M159" s="13" t="str">
        <f>CONCATENATE(B159,"-",F159,G159,H159,"-",I159)</f>
        <v>Ж-ШУЕ-08072002</v>
      </c>
      <c r="N159" s="20">
        <v>4</v>
      </c>
      <c r="O159" s="20">
        <v>0</v>
      </c>
      <c r="P159" s="20">
        <v>0</v>
      </c>
      <c r="Q159" s="20">
        <v>0</v>
      </c>
      <c r="R159" s="20">
        <v>0</v>
      </c>
      <c r="S159" s="20">
        <v>6</v>
      </c>
      <c r="T159" s="20">
        <v>9</v>
      </c>
      <c r="U159" s="20">
        <v>6</v>
      </c>
      <c r="V159" s="20"/>
      <c r="W159" s="20"/>
      <c r="X159" s="25">
        <f>SUM(N159:W159)</f>
        <v>25</v>
      </c>
      <c r="Y159" s="19">
        <v>150</v>
      </c>
      <c r="Z159" s="21">
        <f>X159/Y159</f>
        <v>0.16666666666666666</v>
      </c>
      <c r="AA159" s="56" t="str">
        <f>IF(X159&gt;75%*Y159,"Победитель",IF(X159&gt;50%*Y159,"Призёр","Участник"))</f>
        <v>Участник</v>
      </c>
    </row>
    <row r="160" spans="1:27" x14ac:dyDescent="0.3">
      <c r="A160" s="47">
        <v>155</v>
      </c>
      <c r="B160" s="16" t="s">
        <v>63</v>
      </c>
      <c r="C160" s="16" t="s">
        <v>611</v>
      </c>
      <c r="D160" s="16" t="s">
        <v>303</v>
      </c>
      <c r="E160" s="16" t="s">
        <v>152</v>
      </c>
      <c r="F160" s="18" t="str">
        <f>LEFT(C160,1)</f>
        <v>С</v>
      </c>
      <c r="G160" s="18" t="str">
        <f>LEFT(D160,1)</f>
        <v>В</v>
      </c>
      <c r="H160" s="18" t="str">
        <f>LEFT(E160,1)</f>
        <v>В</v>
      </c>
      <c r="I160" s="9" t="s">
        <v>489</v>
      </c>
      <c r="J160" s="16" t="s">
        <v>482</v>
      </c>
      <c r="K160" s="24">
        <v>11</v>
      </c>
      <c r="L160" s="16" t="s">
        <v>612</v>
      </c>
      <c r="M160" s="13" t="str">
        <f>CONCATENATE(B160,"-",F160,G160,H160,"-",I160)</f>
        <v>М-СВВ-27012002</v>
      </c>
      <c r="N160" s="20">
        <v>5</v>
      </c>
      <c r="O160" s="20">
        <v>0</v>
      </c>
      <c r="P160" s="20">
        <v>4</v>
      </c>
      <c r="Q160" s="20">
        <v>1</v>
      </c>
      <c r="R160" s="20">
        <v>0</v>
      </c>
      <c r="S160" s="20">
        <v>0</v>
      </c>
      <c r="T160" s="20">
        <v>0</v>
      </c>
      <c r="U160" s="20">
        <v>13</v>
      </c>
      <c r="V160" s="20"/>
      <c r="W160" s="20"/>
      <c r="X160" s="25">
        <f>SUM(N160:W160)</f>
        <v>23</v>
      </c>
      <c r="Y160" s="19">
        <v>150</v>
      </c>
      <c r="Z160" s="21">
        <f>X160/Y160</f>
        <v>0.15333333333333332</v>
      </c>
      <c r="AA160" s="56" t="str">
        <f>IF(X160&gt;75%*Y160,"Победитель",IF(X160&gt;50%*Y160,"Призёр","Участник"))</f>
        <v>Участник</v>
      </c>
    </row>
    <row r="161" spans="1:27" x14ac:dyDescent="0.3">
      <c r="A161" s="47">
        <v>156</v>
      </c>
      <c r="B161" s="17" t="s">
        <v>12</v>
      </c>
      <c r="C161" s="17" t="s">
        <v>337</v>
      </c>
      <c r="D161" s="17" t="s">
        <v>54</v>
      </c>
      <c r="E161" s="17" t="s">
        <v>59</v>
      </c>
      <c r="F161" s="18" t="str">
        <f>LEFT(C161,1)</f>
        <v>В</v>
      </c>
      <c r="G161" s="18" t="str">
        <f>LEFT(D161,1)</f>
        <v>А</v>
      </c>
      <c r="H161" s="18" t="str">
        <f>LEFT(E161,1)</f>
        <v>О</v>
      </c>
      <c r="I161" s="6" t="s">
        <v>378</v>
      </c>
      <c r="J161" s="17" t="s">
        <v>265</v>
      </c>
      <c r="K161" s="6" t="s">
        <v>369</v>
      </c>
      <c r="L161" s="17" t="s">
        <v>558</v>
      </c>
      <c r="M161" s="13" t="str">
        <f>CONCATENATE(B161,"-",F161,G161,H161,"-",I161)</f>
        <v>Ж-ВАО-01032002</v>
      </c>
      <c r="N161" s="20">
        <v>9</v>
      </c>
      <c r="O161" s="20">
        <v>4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8</v>
      </c>
      <c r="V161" s="20"/>
      <c r="W161" s="20"/>
      <c r="X161" s="25">
        <f>SUM(N161:W161)</f>
        <v>21</v>
      </c>
      <c r="Y161" s="19">
        <v>150</v>
      </c>
      <c r="Z161" s="21">
        <f>X161/Y161</f>
        <v>0.14000000000000001</v>
      </c>
      <c r="AA161" s="56" t="str">
        <f>IF(X161&gt;75%*Y161,"Победитель",IF(X161&gt;50%*Y161,"Призёр","Участник"))</f>
        <v>Участник</v>
      </c>
    </row>
    <row r="162" spans="1:27" x14ac:dyDescent="0.3">
      <c r="A162" s="47">
        <v>157</v>
      </c>
      <c r="B162" s="16" t="s">
        <v>12</v>
      </c>
      <c r="C162" s="16" t="s">
        <v>463</v>
      </c>
      <c r="D162" s="16" t="s">
        <v>464</v>
      </c>
      <c r="E162" s="16" t="s">
        <v>465</v>
      </c>
      <c r="F162" s="18" t="str">
        <f>LEFT(C162,1)</f>
        <v>Г</v>
      </c>
      <c r="G162" s="18" t="str">
        <f>LEFT(D162,1)</f>
        <v>Д</v>
      </c>
      <c r="H162" s="18" t="str">
        <f>LEFT(E162,1)</f>
        <v>Г</v>
      </c>
      <c r="I162" s="9">
        <v>29072002</v>
      </c>
      <c r="J162" s="16" t="s">
        <v>381</v>
      </c>
      <c r="K162" s="24">
        <v>11</v>
      </c>
      <c r="L162" s="16" t="s">
        <v>540</v>
      </c>
      <c r="M162" s="13" t="str">
        <f>CONCATENATE(B162,"-",F162,G162,H162,"-",I162)</f>
        <v>Ж-ГДГ-29072002</v>
      </c>
      <c r="N162" s="20">
        <v>8</v>
      </c>
      <c r="O162" s="20">
        <v>0</v>
      </c>
      <c r="P162" s="20">
        <v>2</v>
      </c>
      <c r="Q162" s="20">
        <v>2</v>
      </c>
      <c r="R162" s="20">
        <v>0</v>
      </c>
      <c r="S162" s="20">
        <v>0</v>
      </c>
      <c r="T162" s="20">
        <v>4</v>
      </c>
      <c r="U162" s="20">
        <v>4</v>
      </c>
      <c r="V162" s="20"/>
      <c r="W162" s="20"/>
      <c r="X162" s="25">
        <f>SUM(N162:W162)</f>
        <v>20</v>
      </c>
      <c r="Y162" s="19">
        <v>150</v>
      </c>
      <c r="Z162" s="21">
        <f>X162/Y162</f>
        <v>0.13333333333333333</v>
      </c>
      <c r="AA162" s="56" t="str">
        <f>IF(X162&gt;75%*Y162,"Победитель",IF(X162&gt;50%*Y162,"Призёр","Участник"))</f>
        <v>Участник</v>
      </c>
    </row>
    <row r="163" spans="1:27" x14ac:dyDescent="0.3">
      <c r="A163" s="47">
        <v>158</v>
      </c>
      <c r="B163" s="17" t="s">
        <v>12</v>
      </c>
      <c r="C163" s="17" t="s">
        <v>228</v>
      </c>
      <c r="D163" s="17" t="s">
        <v>328</v>
      </c>
      <c r="E163" s="17" t="s">
        <v>39</v>
      </c>
      <c r="F163" s="18" t="str">
        <f>LEFT(C163,1)</f>
        <v>П</v>
      </c>
      <c r="G163" s="18" t="str">
        <f>LEFT(D163,1)</f>
        <v>Е</v>
      </c>
      <c r="H163" s="18" t="str">
        <f>LEFT(E163,1)</f>
        <v>А</v>
      </c>
      <c r="I163" s="6" t="s">
        <v>372</v>
      </c>
      <c r="J163" s="17" t="s">
        <v>265</v>
      </c>
      <c r="K163" s="6" t="s">
        <v>369</v>
      </c>
      <c r="L163" s="17" t="s">
        <v>547</v>
      </c>
      <c r="M163" s="13" t="str">
        <f>CONCATENATE(B163,"-",F163,G163,H163,"-",I163)</f>
        <v>Ж-ПЕА-03062002</v>
      </c>
      <c r="N163" s="20">
        <v>8</v>
      </c>
      <c r="O163" s="20">
        <v>0</v>
      </c>
      <c r="P163" s="20">
        <v>0</v>
      </c>
      <c r="Q163" s="20">
        <v>2</v>
      </c>
      <c r="R163" s="20">
        <v>0</v>
      </c>
      <c r="S163" s="20">
        <v>0</v>
      </c>
      <c r="T163" s="20">
        <v>6</v>
      </c>
      <c r="U163" s="20">
        <v>1</v>
      </c>
      <c r="V163" s="20"/>
      <c r="W163" s="20"/>
      <c r="X163" s="25">
        <f>SUM(N163:W163)</f>
        <v>17</v>
      </c>
      <c r="Y163" s="19">
        <v>150</v>
      </c>
      <c r="Z163" s="21">
        <f>X163/Y163</f>
        <v>0.11333333333333333</v>
      </c>
      <c r="AA163" s="56" t="str">
        <f>IF(X163&gt;75%*Y163,"Победитель",IF(X163&gt;50%*Y163,"Призёр","Участник"))</f>
        <v>Участник</v>
      </c>
    </row>
    <row r="164" spans="1:27" x14ac:dyDescent="0.3">
      <c r="A164" s="47">
        <v>159</v>
      </c>
      <c r="B164" s="16" t="s">
        <v>12</v>
      </c>
      <c r="C164" s="16" t="s">
        <v>101</v>
      </c>
      <c r="D164" s="16" t="s">
        <v>51</v>
      </c>
      <c r="E164" s="16" t="s">
        <v>45</v>
      </c>
      <c r="F164" s="18" t="str">
        <f>LEFT(C164,1)</f>
        <v>М</v>
      </c>
      <c r="G164" s="18" t="str">
        <f>LEFT(D164,1)</f>
        <v>А</v>
      </c>
      <c r="H164" s="18" t="str">
        <f>LEFT(E164,1)</f>
        <v>С</v>
      </c>
      <c r="I164" s="9" t="s">
        <v>102</v>
      </c>
      <c r="J164" s="16" t="s">
        <v>86</v>
      </c>
      <c r="K164" s="24">
        <v>11</v>
      </c>
      <c r="L164" s="16" t="s">
        <v>605</v>
      </c>
      <c r="M164" s="13" t="str">
        <f>CONCATENATE(B164,"-",F164,G164,H164,"-",I164)</f>
        <v>Ж-МАС-27062002</v>
      </c>
      <c r="N164" s="20">
        <v>7</v>
      </c>
      <c r="O164" s="20">
        <v>0</v>
      </c>
      <c r="P164" s="20">
        <v>0</v>
      </c>
      <c r="Q164" s="20">
        <v>2</v>
      </c>
      <c r="R164" s="20">
        <v>2</v>
      </c>
      <c r="S164" s="20">
        <v>1</v>
      </c>
      <c r="T164" s="20">
        <v>0</v>
      </c>
      <c r="U164" s="20">
        <v>0</v>
      </c>
      <c r="V164" s="20"/>
      <c r="W164" s="20"/>
      <c r="X164" s="25">
        <f>SUM(N164:W164)</f>
        <v>12</v>
      </c>
      <c r="Y164" s="19">
        <v>150</v>
      </c>
      <c r="Z164" s="21">
        <f>X164/Y164</f>
        <v>0.08</v>
      </c>
      <c r="AA164" s="56" t="str">
        <f>IF(X164&gt;75%*Y164,"Победитель",IF(X164&gt;50%*Y164,"Призёр","Участник"))</f>
        <v>Участник</v>
      </c>
    </row>
    <row r="165" spans="1:27" x14ac:dyDescent="0.3">
      <c r="A165" s="47">
        <v>160</v>
      </c>
      <c r="B165" s="16" t="s">
        <v>63</v>
      </c>
      <c r="C165" s="16" t="s">
        <v>79</v>
      </c>
      <c r="D165" s="16" t="s">
        <v>80</v>
      </c>
      <c r="E165" s="16" t="s">
        <v>35</v>
      </c>
      <c r="F165" s="18" t="str">
        <f>LEFT(C165,1)</f>
        <v>Г</v>
      </c>
      <c r="G165" s="18" t="str">
        <f>LEFT(D165,1)</f>
        <v>Т</v>
      </c>
      <c r="H165" s="18" t="str">
        <f>LEFT(E165,1)</f>
        <v>А</v>
      </c>
      <c r="I165" s="9" t="s">
        <v>81</v>
      </c>
      <c r="J165" s="16" t="s">
        <v>71</v>
      </c>
      <c r="K165" s="24">
        <v>12</v>
      </c>
      <c r="L165" s="16" t="s">
        <v>619</v>
      </c>
      <c r="M165" s="13" t="str">
        <f>CONCATENATE(B165,"-",F165,G165,H165,"-",I165)</f>
        <v>М-ГТА-05082000</v>
      </c>
      <c r="N165" s="20">
        <v>7</v>
      </c>
      <c r="O165" s="20">
        <v>0</v>
      </c>
      <c r="P165" s="20">
        <v>0</v>
      </c>
      <c r="Q165" s="20">
        <v>1</v>
      </c>
      <c r="R165" s="20">
        <v>1</v>
      </c>
      <c r="S165" s="20">
        <v>3</v>
      </c>
      <c r="T165" s="20">
        <v>3</v>
      </c>
      <c r="U165" s="20">
        <v>13</v>
      </c>
      <c r="V165" s="20"/>
      <c r="W165" s="20"/>
      <c r="X165" s="25">
        <f>SUM(N165:W165)</f>
        <v>28</v>
      </c>
      <c r="Y165" s="19">
        <v>150</v>
      </c>
      <c r="Z165" s="21">
        <f>X165/Y165</f>
        <v>0.18666666666666668</v>
      </c>
      <c r="AA165" s="56" t="str">
        <f>IF(X165&gt;75%*Y165,"Победитель",IF(X165&gt;50%*Y165,"Призёр","Участник"))</f>
        <v>Участник</v>
      </c>
    </row>
    <row r="166" spans="1:27" x14ac:dyDescent="0.3">
      <c r="X166" s="28">
        <f t="shared" ref="X153:X166" si="0">SUM(N166:W166)</f>
        <v>0</v>
      </c>
    </row>
  </sheetData>
  <sheetProtection password="CF7A" sheet="1" objects="1" scenarios="1"/>
  <sortState ref="B6:AA165">
    <sortCondition ref="K6:K165"/>
    <sortCondition ref="AA6:AA165"/>
    <sortCondition descending="1" ref="X6:X165"/>
  </sortState>
  <customSheetViews>
    <customSheetView guid="{21905C24-DA8C-4F4A-A065-31AB0CF2197F}" scale="70">
      <selection activeCell="AA137" sqref="AA137"/>
      <pageMargins left="0.7" right="0.7" top="0.75" bottom="0.75" header="0.3" footer="0.3"/>
      <pageSetup paperSize="9" fitToHeight="0" orientation="landscape" r:id="rId1"/>
    </customSheetView>
    <customSheetView guid="{97768D86-A668-4342-8B16-16EA05171885}" scale="70" topLeftCell="D196">
      <selection activeCell="W196" sqref="W196"/>
      <pageMargins left="0.7" right="0.7" top="0.75" bottom="0.75" header="0.3" footer="0.3"/>
      <pageSetup paperSize="9" fitToHeight="0" orientation="landscape" r:id="rId2"/>
    </customSheetView>
  </customSheetViews>
  <mergeCells count="23">
    <mergeCell ref="Y3:Y5"/>
    <mergeCell ref="F3:F5"/>
    <mergeCell ref="G3:G5"/>
    <mergeCell ref="H3:H5"/>
    <mergeCell ref="AA3:AA5"/>
    <mergeCell ref="I3:I5"/>
    <mergeCell ref="J3:J5"/>
    <mergeCell ref="K3:K5"/>
    <mergeCell ref="L3:L5"/>
    <mergeCell ref="N3:W3"/>
    <mergeCell ref="N4:N5"/>
    <mergeCell ref="O4:O5"/>
    <mergeCell ref="U4:U5"/>
    <mergeCell ref="V4:V5"/>
    <mergeCell ref="W4:W5"/>
    <mergeCell ref="Z3:Z5"/>
    <mergeCell ref="M3:M5"/>
    <mergeCell ref="X3:X5"/>
    <mergeCell ref="A3:A5"/>
    <mergeCell ref="C3:C5"/>
    <mergeCell ref="D3:D5"/>
    <mergeCell ref="E3:E5"/>
    <mergeCell ref="B3:B5"/>
  </mergeCells>
  <pageMargins left="0.7" right="0.7" top="0.75" bottom="0.75" header="0.3" footer="0.3"/>
  <pageSetup paperSize="9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0"/>
  <sheetViews>
    <sheetView topLeftCell="A24" zoomScale="70" zoomScaleNormal="70" workbookViewId="0">
      <selection activeCell="A41" sqref="A41:XFD166"/>
    </sheetView>
  </sheetViews>
  <sheetFormatPr defaultRowHeight="18.75" x14ac:dyDescent="0.3"/>
  <cols>
    <col min="1" max="1" width="7.42578125" style="49" customWidth="1"/>
    <col min="2" max="2" width="6.85546875" style="50" customWidth="1"/>
    <col min="3" max="3" width="20.28515625" style="50" hidden="1" customWidth="1"/>
    <col min="4" max="4" width="18" style="50" hidden="1" customWidth="1"/>
    <col min="5" max="5" width="22.140625" style="50" hidden="1" customWidth="1"/>
    <col min="6" max="8" width="4.140625" style="50" hidden="1" customWidth="1"/>
    <col min="9" max="9" width="14.140625" style="51" hidden="1" customWidth="1"/>
    <col min="10" max="10" width="24.5703125" style="50" customWidth="1"/>
    <col min="11" max="11" width="8.140625" style="52" customWidth="1"/>
    <col min="12" max="12" width="11.28515625" style="50" hidden="1" customWidth="1"/>
    <col min="13" max="13" width="22.28515625" style="49" customWidth="1"/>
    <col min="14" max="14" width="6.140625" style="53" customWidth="1"/>
    <col min="15" max="23" width="6" style="53" customWidth="1"/>
    <col min="24" max="24" width="10.140625" style="55" customWidth="1"/>
    <col min="25" max="25" width="10" style="54" customWidth="1"/>
    <col min="26" max="26" width="10" style="49" customWidth="1"/>
    <col min="27" max="27" width="12.5703125" style="55" customWidth="1"/>
    <col min="28" max="16384" width="9.140625" style="48"/>
  </cols>
  <sheetData>
    <row r="1" spans="1:27" s="29" customFormat="1" x14ac:dyDescent="0.3">
      <c r="A1" s="29" t="s">
        <v>492</v>
      </c>
      <c r="I1" s="30"/>
      <c r="K1" s="31"/>
      <c r="X1" s="32"/>
      <c r="AA1" s="32"/>
    </row>
    <row r="2" spans="1:27" s="29" customFormat="1" x14ac:dyDescent="0.3">
      <c r="A2" s="57" t="s">
        <v>493</v>
      </c>
      <c r="B2" s="58"/>
      <c r="C2" s="58"/>
      <c r="D2" s="58"/>
      <c r="I2" s="30"/>
      <c r="K2" s="31"/>
      <c r="X2" s="32"/>
      <c r="AA2" s="32"/>
    </row>
    <row r="3" spans="1:27" s="38" customFormat="1" ht="22.5" customHeight="1" x14ac:dyDescent="0.25">
      <c r="A3" s="33" t="s">
        <v>0</v>
      </c>
      <c r="B3" s="33" t="s">
        <v>10</v>
      </c>
      <c r="C3" s="33" t="s">
        <v>1</v>
      </c>
      <c r="D3" s="33" t="s">
        <v>2</v>
      </c>
      <c r="E3" s="33" t="s">
        <v>3</v>
      </c>
      <c r="F3" s="33"/>
      <c r="G3" s="33"/>
      <c r="H3" s="33"/>
      <c r="I3" s="33" t="s">
        <v>9</v>
      </c>
      <c r="J3" s="33" t="s">
        <v>4</v>
      </c>
      <c r="K3" s="34" t="s">
        <v>5</v>
      </c>
      <c r="L3" s="33" t="s">
        <v>6</v>
      </c>
      <c r="M3" s="33" t="s">
        <v>11</v>
      </c>
      <c r="N3" s="35" t="s">
        <v>19</v>
      </c>
      <c r="O3" s="36"/>
      <c r="P3" s="36"/>
      <c r="Q3" s="36"/>
      <c r="R3" s="36"/>
      <c r="S3" s="36"/>
      <c r="T3" s="36"/>
      <c r="U3" s="36"/>
      <c r="V3" s="36"/>
      <c r="W3" s="36"/>
      <c r="X3" s="37" t="s">
        <v>8</v>
      </c>
      <c r="Y3" s="33" t="s">
        <v>7</v>
      </c>
      <c r="Z3" s="33" t="s">
        <v>20</v>
      </c>
      <c r="AA3" s="37" t="s">
        <v>13</v>
      </c>
    </row>
    <row r="4" spans="1:27" s="38" customFormat="1" ht="16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40"/>
      <c r="L4" s="39"/>
      <c r="M4" s="39"/>
      <c r="N4" s="33" t="s">
        <v>14</v>
      </c>
      <c r="O4" s="33" t="s">
        <v>15</v>
      </c>
      <c r="P4" s="41"/>
      <c r="Q4" s="41"/>
      <c r="R4" s="41"/>
      <c r="S4" s="41"/>
      <c r="T4" s="41"/>
      <c r="U4" s="33" t="s">
        <v>449</v>
      </c>
      <c r="V4" s="33" t="s">
        <v>450</v>
      </c>
      <c r="W4" s="33" t="s">
        <v>451</v>
      </c>
      <c r="X4" s="42"/>
      <c r="Y4" s="39"/>
      <c r="Z4" s="39"/>
      <c r="AA4" s="42"/>
    </row>
    <row r="5" spans="1:27" s="38" customForma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5" t="s">
        <v>16</v>
      </c>
      <c r="Q5" s="45" t="s">
        <v>17</v>
      </c>
      <c r="R5" s="45" t="s">
        <v>18</v>
      </c>
      <c r="S5" s="45" t="s">
        <v>448</v>
      </c>
      <c r="T5" s="45" t="s">
        <v>448</v>
      </c>
      <c r="U5" s="43"/>
      <c r="V5" s="43"/>
      <c r="W5" s="43"/>
      <c r="X5" s="46"/>
      <c r="Y5" s="43"/>
      <c r="Z5" s="43"/>
      <c r="AA5" s="46"/>
    </row>
    <row r="6" spans="1:27" x14ac:dyDescent="0.3">
      <c r="A6" s="47">
        <v>1</v>
      </c>
      <c r="B6" s="16" t="s">
        <v>12</v>
      </c>
      <c r="C6" s="16" t="s">
        <v>270</v>
      </c>
      <c r="D6" s="16" t="s">
        <v>96</v>
      </c>
      <c r="E6" s="16" t="s">
        <v>122</v>
      </c>
      <c r="F6" s="18" t="str">
        <f>LEFT(C6,1)</f>
        <v>В</v>
      </c>
      <c r="G6" s="18" t="str">
        <f>LEFT(D6,1)</f>
        <v>Т</v>
      </c>
      <c r="H6" s="18" t="str">
        <f>LEFT(E6,1)</f>
        <v>Ю</v>
      </c>
      <c r="I6" s="6" t="s">
        <v>338</v>
      </c>
      <c r="J6" s="16" t="s">
        <v>265</v>
      </c>
      <c r="K6" s="9">
        <v>7</v>
      </c>
      <c r="L6" s="16" t="s">
        <v>496</v>
      </c>
      <c r="M6" s="13" t="str">
        <f>CONCATENATE(B6,"-",F6,G6,H6,"-",I6)</f>
        <v>Ж-ВТЮ-26012006</v>
      </c>
      <c r="N6" s="20">
        <v>6</v>
      </c>
      <c r="O6" s="20">
        <v>1</v>
      </c>
      <c r="P6" s="20">
        <v>3</v>
      </c>
      <c r="Q6" s="20">
        <v>3</v>
      </c>
      <c r="R6" s="20">
        <v>3</v>
      </c>
      <c r="S6" s="20">
        <v>2</v>
      </c>
      <c r="T6" s="20">
        <v>1</v>
      </c>
      <c r="U6" s="20">
        <v>3</v>
      </c>
      <c r="V6" s="20">
        <v>7</v>
      </c>
      <c r="W6" s="20">
        <v>0</v>
      </c>
      <c r="X6" s="25">
        <f>SUM(N6:W6)</f>
        <v>29</v>
      </c>
      <c r="Y6" s="19">
        <v>56</v>
      </c>
      <c r="Z6" s="21">
        <f>X6/Y6</f>
        <v>0.5178571428571429</v>
      </c>
      <c r="AA6" s="56" t="str">
        <f>IF(X6&gt;75%*Y6,"Победитель",IF(X6&gt;50%*Y6,"Призёр","Участник"))</f>
        <v>Призёр</v>
      </c>
    </row>
    <row r="7" spans="1:27" x14ac:dyDescent="0.3">
      <c r="A7" s="47">
        <v>2</v>
      </c>
      <c r="B7" s="16" t="s">
        <v>63</v>
      </c>
      <c r="C7" s="16" t="s">
        <v>177</v>
      </c>
      <c r="D7" s="16" t="s">
        <v>107</v>
      </c>
      <c r="E7" s="16" t="s">
        <v>178</v>
      </c>
      <c r="F7" s="18" t="str">
        <f>LEFT(C7,1)</f>
        <v>П</v>
      </c>
      <c r="G7" s="18" t="str">
        <f>LEFT(D7,1)</f>
        <v>Н</v>
      </c>
      <c r="H7" s="18" t="str">
        <f>LEFT(E7,1)</f>
        <v>А</v>
      </c>
      <c r="I7" s="9" t="s">
        <v>179</v>
      </c>
      <c r="J7" s="16" t="s">
        <v>86</v>
      </c>
      <c r="K7" s="24">
        <v>7</v>
      </c>
      <c r="L7" s="16" t="s">
        <v>173</v>
      </c>
      <c r="M7" s="13" t="str">
        <f>CONCATENATE(B7,"-",F7,G7,H7,"-",I7)</f>
        <v>М-ПНА-22102006</v>
      </c>
      <c r="N7" s="20">
        <v>8</v>
      </c>
      <c r="O7" s="20">
        <v>0</v>
      </c>
      <c r="P7" s="20">
        <v>3</v>
      </c>
      <c r="Q7" s="20">
        <v>0</v>
      </c>
      <c r="R7" s="20">
        <v>1</v>
      </c>
      <c r="S7" s="20">
        <v>0</v>
      </c>
      <c r="T7" s="20">
        <v>4</v>
      </c>
      <c r="U7" s="20">
        <v>1</v>
      </c>
      <c r="V7" s="20">
        <v>1</v>
      </c>
      <c r="W7" s="20">
        <v>11</v>
      </c>
      <c r="X7" s="25">
        <f>SUM(N7:W7)</f>
        <v>29</v>
      </c>
      <c r="Y7" s="19">
        <v>56</v>
      </c>
      <c r="Z7" s="21">
        <f>X7/Y7</f>
        <v>0.5178571428571429</v>
      </c>
      <c r="AA7" s="56" t="str">
        <f>IF(X7&gt;75%*Y7,"Победитель",IF(X7&gt;50%*Y7,"Призёр","Участник"))</f>
        <v>Призёр</v>
      </c>
    </row>
    <row r="8" spans="1:27" x14ac:dyDescent="0.3">
      <c r="A8" s="47">
        <v>3</v>
      </c>
      <c r="B8" s="16" t="s">
        <v>12</v>
      </c>
      <c r="C8" s="16" t="s">
        <v>236</v>
      </c>
      <c r="D8" s="16" t="s">
        <v>186</v>
      </c>
      <c r="E8" s="16" t="s">
        <v>122</v>
      </c>
      <c r="F8" s="18" t="str">
        <f>LEFT(C8,1)</f>
        <v>Е</v>
      </c>
      <c r="G8" s="18" t="str">
        <f>LEFT(D8,1)</f>
        <v>Ю</v>
      </c>
      <c r="H8" s="18" t="str">
        <f>LEFT(E8,1)</f>
        <v>Ю</v>
      </c>
      <c r="I8" s="9" t="s">
        <v>385</v>
      </c>
      <c r="J8" s="16" t="s">
        <v>381</v>
      </c>
      <c r="K8" s="24">
        <v>7</v>
      </c>
      <c r="L8" s="16" t="s">
        <v>292</v>
      </c>
      <c r="M8" s="13" t="str">
        <f>CONCATENATE(B8,"-",F8,G8,H8,"-",I8)</f>
        <v>Ж-ЕЮЮ-04062006</v>
      </c>
      <c r="N8" s="20">
        <v>7</v>
      </c>
      <c r="O8" s="20">
        <v>1</v>
      </c>
      <c r="P8" s="20">
        <v>3</v>
      </c>
      <c r="Q8" s="20">
        <v>2</v>
      </c>
      <c r="R8" s="20">
        <v>2</v>
      </c>
      <c r="S8" s="20">
        <v>1</v>
      </c>
      <c r="T8" s="20">
        <v>2</v>
      </c>
      <c r="U8" s="20">
        <v>3</v>
      </c>
      <c r="V8" s="20">
        <v>7</v>
      </c>
      <c r="W8" s="20">
        <v>0</v>
      </c>
      <c r="X8" s="25">
        <f>SUM(N8:W8)</f>
        <v>28</v>
      </c>
      <c r="Y8" s="19">
        <v>56</v>
      </c>
      <c r="Z8" s="21">
        <f>X8/Y8</f>
        <v>0.5</v>
      </c>
      <c r="AA8" s="56" t="s">
        <v>623</v>
      </c>
    </row>
    <row r="9" spans="1:27" x14ac:dyDescent="0.3">
      <c r="A9" s="47">
        <v>4</v>
      </c>
      <c r="B9" s="16" t="s">
        <v>12</v>
      </c>
      <c r="C9" s="16" t="s">
        <v>181</v>
      </c>
      <c r="D9" s="16" t="s">
        <v>182</v>
      </c>
      <c r="E9" s="16" t="s">
        <v>37</v>
      </c>
      <c r="F9" s="18" t="str">
        <f>LEFT(C9,1)</f>
        <v>Р</v>
      </c>
      <c r="G9" s="18" t="str">
        <f>LEFT(D9,1)</f>
        <v>В</v>
      </c>
      <c r="H9" s="18" t="str">
        <f>LEFT(E9,1)</f>
        <v>А</v>
      </c>
      <c r="I9" s="9" t="s">
        <v>183</v>
      </c>
      <c r="J9" s="16" t="s">
        <v>86</v>
      </c>
      <c r="K9" s="24">
        <v>7</v>
      </c>
      <c r="L9" s="16" t="s">
        <v>534</v>
      </c>
      <c r="M9" s="13" t="str">
        <f>CONCATENATE(B9,"-",F9,G9,H9,"-",I9)</f>
        <v>Ж-РВА-17122005</v>
      </c>
      <c r="N9" s="20">
        <v>8</v>
      </c>
      <c r="O9" s="20">
        <v>1</v>
      </c>
      <c r="P9" s="20">
        <v>1</v>
      </c>
      <c r="Q9" s="20">
        <v>1</v>
      </c>
      <c r="R9" s="20">
        <v>4</v>
      </c>
      <c r="S9" s="20">
        <v>2</v>
      </c>
      <c r="T9" s="20">
        <v>1</v>
      </c>
      <c r="U9" s="20">
        <v>0</v>
      </c>
      <c r="V9" s="20">
        <v>8</v>
      </c>
      <c r="W9" s="20">
        <v>0</v>
      </c>
      <c r="X9" s="25">
        <f>SUM(N9:W9)</f>
        <v>26</v>
      </c>
      <c r="Y9" s="19">
        <v>56</v>
      </c>
      <c r="Z9" s="21">
        <f>X9/Y9</f>
        <v>0.4642857142857143</v>
      </c>
      <c r="AA9" s="56" t="str">
        <f>IF(X9&gt;75%*Y9,"Победитель",IF(X9&gt;50%*Y9,"Призёр","Участник"))</f>
        <v>Участник</v>
      </c>
    </row>
    <row r="10" spans="1:27" x14ac:dyDescent="0.3">
      <c r="A10" s="47">
        <v>5</v>
      </c>
      <c r="B10" s="16" t="s">
        <v>12</v>
      </c>
      <c r="C10" s="16" t="s">
        <v>291</v>
      </c>
      <c r="D10" s="16" t="s">
        <v>182</v>
      </c>
      <c r="E10" s="16" t="s">
        <v>104</v>
      </c>
      <c r="F10" s="18" t="str">
        <f>LEFT(C10,1)</f>
        <v>К</v>
      </c>
      <c r="G10" s="18" t="str">
        <f>LEFT(D10,1)</f>
        <v>В</v>
      </c>
      <c r="H10" s="18" t="str">
        <f>LEFT(E10,1)</f>
        <v>Д</v>
      </c>
      <c r="I10" s="6">
        <v>17012006</v>
      </c>
      <c r="J10" s="16" t="s">
        <v>265</v>
      </c>
      <c r="K10" s="9">
        <v>7</v>
      </c>
      <c r="L10" s="16" t="s">
        <v>237</v>
      </c>
      <c r="M10" s="13" t="str">
        <f>CONCATENATE(B10,"-",F10,G10,H10,"-",I10)</f>
        <v>Ж-КВД-17012006</v>
      </c>
      <c r="N10" s="20">
        <v>8</v>
      </c>
      <c r="O10" s="20">
        <v>3</v>
      </c>
      <c r="P10" s="20">
        <v>1</v>
      </c>
      <c r="Q10" s="20">
        <v>1</v>
      </c>
      <c r="R10" s="20">
        <v>2</v>
      </c>
      <c r="S10" s="20">
        <v>0</v>
      </c>
      <c r="T10" s="20">
        <v>0</v>
      </c>
      <c r="U10" s="20">
        <v>2</v>
      </c>
      <c r="V10" s="20">
        <v>7</v>
      </c>
      <c r="W10" s="20">
        <v>0</v>
      </c>
      <c r="X10" s="25">
        <f>SUM(N10:W10)</f>
        <v>24</v>
      </c>
      <c r="Y10" s="19">
        <v>56</v>
      </c>
      <c r="Z10" s="21">
        <f>X10/Y10</f>
        <v>0.42857142857142855</v>
      </c>
      <c r="AA10" s="56" t="str">
        <f>IF(X10&gt;75%*Y10,"Победитель",IF(X10&gt;50%*Y10,"Призёр","Участник"))</f>
        <v>Участник</v>
      </c>
    </row>
    <row r="11" spans="1:27" x14ac:dyDescent="0.3">
      <c r="A11" s="47">
        <v>6</v>
      </c>
      <c r="B11" s="16" t="s">
        <v>12</v>
      </c>
      <c r="C11" s="16" t="s">
        <v>171</v>
      </c>
      <c r="D11" s="16" t="s">
        <v>143</v>
      </c>
      <c r="E11" s="16" t="s">
        <v>37</v>
      </c>
      <c r="F11" s="18" t="str">
        <f>LEFT(C11,1)</f>
        <v>Н</v>
      </c>
      <c r="G11" s="18" t="str">
        <f>LEFT(D11,1)</f>
        <v>В</v>
      </c>
      <c r="H11" s="18" t="str">
        <f>LEFT(E11,1)</f>
        <v>А</v>
      </c>
      <c r="I11" s="9" t="s">
        <v>172</v>
      </c>
      <c r="J11" s="16" t="s">
        <v>86</v>
      </c>
      <c r="K11" s="24">
        <v>7</v>
      </c>
      <c r="L11" s="16" t="s">
        <v>495</v>
      </c>
      <c r="M11" s="13" t="str">
        <f>CONCATENATE(B11,"-",F11,G11,H11,"-",I11)</f>
        <v>Ж-НВА-19022006</v>
      </c>
      <c r="N11" s="20">
        <v>5</v>
      </c>
      <c r="O11" s="20">
        <v>1</v>
      </c>
      <c r="P11" s="20">
        <v>1</v>
      </c>
      <c r="Q11" s="20">
        <v>2</v>
      </c>
      <c r="R11" s="20">
        <v>1</v>
      </c>
      <c r="S11" s="20">
        <v>4</v>
      </c>
      <c r="T11" s="20">
        <v>2</v>
      </c>
      <c r="U11" s="20">
        <v>0</v>
      </c>
      <c r="V11" s="20">
        <v>7</v>
      </c>
      <c r="W11" s="20">
        <v>0</v>
      </c>
      <c r="X11" s="25">
        <f>SUM(N11:W11)</f>
        <v>23</v>
      </c>
      <c r="Y11" s="19">
        <v>56</v>
      </c>
      <c r="Z11" s="21">
        <f>X11/Y11</f>
        <v>0.4107142857142857</v>
      </c>
      <c r="AA11" s="56" t="str">
        <f>IF(X11&gt;75%*Y11,"Победитель",IF(X11&gt;50%*Y11,"Призёр","Участник"))</f>
        <v>Участник</v>
      </c>
    </row>
    <row r="12" spans="1:27" x14ac:dyDescent="0.3">
      <c r="A12" s="47">
        <v>7</v>
      </c>
      <c r="B12" s="16" t="s">
        <v>63</v>
      </c>
      <c r="C12" s="16" t="s">
        <v>190</v>
      </c>
      <c r="D12" s="16" t="s">
        <v>93</v>
      </c>
      <c r="E12" s="16" t="s">
        <v>75</v>
      </c>
      <c r="F12" s="18" t="str">
        <f>LEFT(C12,1)</f>
        <v>Ф</v>
      </c>
      <c r="G12" s="18" t="str">
        <f>LEFT(D12,1)</f>
        <v>М</v>
      </c>
      <c r="H12" s="18" t="str">
        <f>LEFT(E12,1)</f>
        <v>Д</v>
      </c>
      <c r="I12" s="9" t="s">
        <v>191</v>
      </c>
      <c r="J12" s="16" t="s">
        <v>86</v>
      </c>
      <c r="K12" s="24">
        <v>7</v>
      </c>
      <c r="L12" s="16" t="s">
        <v>498</v>
      </c>
      <c r="M12" s="13" t="str">
        <f>CONCATENATE(B12,"-",F12,G12,H12,"-",I12)</f>
        <v>М-ФМД-05092006</v>
      </c>
      <c r="N12" s="20">
        <v>6</v>
      </c>
      <c r="O12" s="20">
        <v>1</v>
      </c>
      <c r="P12" s="20">
        <v>1</v>
      </c>
      <c r="Q12" s="20">
        <v>1</v>
      </c>
      <c r="R12" s="20">
        <v>3</v>
      </c>
      <c r="S12" s="20">
        <v>0</v>
      </c>
      <c r="T12" s="20">
        <v>2</v>
      </c>
      <c r="U12" s="20">
        <v>2</v>
      </c>
      <c r="V12" s="20">
        <v>2</v>
      </c>
      <c r="W12" s="20">
        <v>4</v>
      </c>
      <c r="X12" s="25">
        <f>SUM(N12:W12)</f>
        <v>22</v>
      </c>
      <c r="Y12" s="19">
        <v>56</v>
      </c>
      <c r="Z12" s="21">
        <f>X12/Y12</f>
        <v>0.39285714285714285</v>
      </c>
      <c r="AA12" s="56" t="str">
        <f>IF(X12&gt;75%*Y12,"Победитель",IF(X12&gt;50%*Y12,"Призёр","Участник"))</f>
        <v>Участник</v>
      </c>
    </row>
    <row r="13" spans="1:27" x14ac:dyDescent="0.3">
      <c r="A13" s="47">
        <v>8</v>
      </c>
      <c r="B13" s="16" t="s">
        <v>12</v>
      </c>
      <c r="C13" s="16" t="s">
        <v>480</v>
      </c>
      <c r="D13" s="16" t="s">
        <v>96</v>
      </c>
      <c r="E13" s="16" t="s">
        <v>52</v>
      </c>
      <c r="F13" s="18" t="str">
        <f>LEFT(C13,1)</f>
        <v>Р</v>
      </c>
      <c r="G13" s="18" t="str">
        <f>LEFT(D13,1)</f>
        <v>Т</v>
      </c>
      <c r="H13" s="18" t="str">
        <f>LEFT(E13,1)</f>
        <v>М</v>
      </c>
      <c r="I13" s="9" t="s">
        <v>481</v>
      </c>
      <c r="J13" s="16" t="s">
        <v>478</v>
      </c>
      <c r="K13" s="24">
        <v>7</v>
      </c>
      <c r="L13" s="16" t="s">
        <v>184</v>
      </c>
      <c r="M13" s="13" t="str">
        <f>CONCATENATE(B13,"-",F13,G13,H13,"-",I13)</f>
        <v>Ж-РТМ-01042006</v>
      </c>
      <c r="N13" s="20">
        <v>7</v>
      </c>
      <c r="O13" s="20">
        <v>0</v>
      </c>
      <c r="P13" s="20">
        <v>0</v>
      </c>
      <c r="Q13" s="20">
        <v>2</v>
      </c>
      <c r="R13" s="20">
        <v>1</v>
      </c>
      <c r="S13" s="20">
        <v>4</v>
      </c>
      <c r="T13" s="20">
        <v>4</v>
      </c>
      <c r="U13" s="20">
        <v>1</v>
      </c>
      <c r="V13" s="20">
        <v>3</v>
      </c>
      <c r="W13" s="20">
        <v>0</v>
      </c>
      <c r="X13" s="25">
        <f>SUM(N13:W13)</f>
        <v>22</v>
      </c>
      <c r="Y13" s="19">
        <v>56</v>
      </c>
      <c r="Z13" s="21">
        <f>X13/Y13</f>
        <v>0.39285714285714285</v>
      </c>
      <c r="AA13" s="56" t="str">
        <f>IF(X13&gt;75%*Y13,"Победитель",IF(X13&gt;50%*Y13,"Призёр","Участник"))</f>
        <v>Участник</v>
      </c>
    </row>
    <row r="14" spans="1:27" x14ac:dyDescent="0.3">
      <c r="A14" s="47">
        <v>9</v>
      </c>
      <c r="B14" s="16" t="s">
        <v>12</v>
      </c>
      <c r="C14" s="16" t="s">
        <v>280</v>
      </c>
      <c r="D14" s="16" t="s">
        <v>54</v>
      </c>
      <c r="E14" s="16" t="s">
        <v>137</v>
      </c>
      <c r="F14" s="18" t="str">
        <f>LEFT(C14,1)</f>
        <v>З</v>
      </c>
      <c r="G14" s="18" t="str">
        <f>LEFT(D14,1)</f>
        <v>А</v>
      </c>
      <c r="H14" s="18" t="str">
        <f>LEFT(E14,1)</f>
        <v>Е</v>
      </c>
      <c r="I14" s="6" t="s">
        <v>342</v>
      </c>
      <c r="J14" s="16" t="s">
        <v>265</v>
      </c>
      <c r="K14" s="9">
        <v>7</v>
      </c>
      <c r="L14" s="16" t="s">
        <v>189</v>
      </c>
      <c r="M14" s="13" t="str">
        <f>CONCATENATE(B14,"-",F14,G14,H14,"-",I14)</f>
        <v>Ж-ЗАЕ-05032006</v>
      </c>
      <c r="N14" s="20">
        <v>5</v>
      </c>
      <c r="O14" s="20">
        <v>3</v>
      </c>
      <c r="P14" s="20">
        <v>0</v>
      </c>
      <c r="Q14" s="20">
        <v>1</v>
      </c>
      <c r="R14" s="20">
        <v>0</v>
      </c>
      <c r="S14" s="20">
        <v>1</v>
      </c>
      <c r="T14" s="20">
        <v>1</v>
      </c>
      <c r="U14" s="20">
        <v>9</v>
      </c>
      <c r="V14" s="20">
        <v>1</v>
      </c>
      <c r="W14" s="20">
        <v>1</v>
      </c>
      <c r="X14" s="25">
        <v>22</v>
      </c>
      <c r="Y14" s="19">
        <v>56</v>
      </c>
      <c r="Z14" s="21">
        <f>X14/Y14</f>
        <v>0.39285714285714285</v>
      </c>
      <c r="AA14" s="56" t="str">
        <f>IF(X14&gt;75%*Y14,"Победитель",IF(X14&gt;50%*Y14,"Призёр","Участник"))</f>
        <v>Участник</v>
      </c>
    </row>
    <row r="15" spans="1:27" x14ac:dyDescent="0.3">
      <c r="A15" s="47">
        <v>10</v>
      </c>
      <c r="B15" s="16" t="s">
        <v>12</v>
      </c>
      <c r="C15" s="16" t="s">
        <v>167</v>
      </c>
      <c r="D15" s="16" t="s">
        <v>70</v>
      </c>
      <c r="E15" s="16" t="s">
        <v>52</v>
      </c>
      <c r="F15" s="18" t="str">
        <f>LEFT(C15,1)</f>
        <v>С</v>
      </c>
      <c r="G15" s="18" t="str">
        <f>LEFT(D15,1)</f>
        <v>К</v>
      </c>
      <c r="H15" s="18" t="str">
        <f>LEFT(E15,1)</f>
        <v>М</v>
      </c>
      <c r="I15" s="9" t="s">
        <v>168</v>
      </c>
      <c r="J15" s="16" t="s">
        <v>86</v>
      </c>
      <c r="K15" s="24">
        <v>7</v>
      </c>
      <c r="L15" s="16" t="s">
        <v>501</v>
      </c>
      <c r="M15" s="13" t="str">
        <f>CONCATENATE(B15,"-",F15,G15,H15,"-",I15)</f>
        <v>Ж-СКМ-03092006</v>
      </c>
      <c r="N15" s="20">
        <v>4</v>
      </c>
      <c r="O15" s="20">
        <v>2</v>
      </c>
      <c r="P15" s="20">
        <v>1</v>
      </c>
      <c r="Q15" s="20">
        <v>3</v>
      </c>
      <c r="R15" s="20">
        <v>0</v>
      </c>
      <c r="S15" s="20">
        <v>4</v>
      </c>
      <c r="T15" s="20">
        <v>1</v>
      </c>
      <c r="U15" s="20">
        <v>2</v>
      </c>
      <c r="V15" s="20">
        <v>0</v>
      </c>
      <c r="W15" s="20">
        <v>4</v>
      </c>
      <c r="X15" s="25">
        <f>SUM(N15:W15)</f>
        <v>21</v>
      </c>
      <c r="Y15" s="19">
        <v>56</v>
      </c>
      <c r="Z15" s="21">
        <f>X15/Y15</f>
        <v>0.375</v>
      </c>
      <c r="AA15" s="56" t="str">
        <f>IF(X15&gt;75%*Y15,"Победитель",IF(X15&gt;50%*Y15,"Призёр","Участник"))</f>
        <v>Участник</v>
      </c>
    </row>
    <row r="16" spans="1:27" x14ac:dyDescent="0.3">
      <c r="A16" s="47">
        <v>11</v>
      </c>
      <c r="B16" s="16" t="s">
        <v>12</v>
      </c>
      <c r="C16" s="16" t="s">
        <v>174</v>
      </c>
      <c r="D16" s="16" t="s">
        <v>54</v>
      </c>
      <c r="E16" s="16" t="s">
        <v>45</v>
      </c>
      <c r="F16" s="18" t="str">
        <f>LEFT(C16,1)</f>
        <v>П</v>
      </c>
      <c r="G16" s="18" t="str">
        <f>LEFT(D16,1)</f>
        <v>А</v>
      </c>
      <c r="H16" s="18" t="str">
        <f>LEFT(E16,1)</f>
        <v>С</v>
      </c>
      <c r="I16" s="9" t="s">
        <v>175</v>
      </c>
      <c r="J16" s="16" t="s">
        <v>86</v>
      </c>
      <c r="K16" s="24">
        <v>7</v>
      </c>
      <c r="L16" s="16" t="s">
        <v>533</v>
      </c>
      <c r="M16" s="13" t="str">
        <f>CONCATENATE(B16,"-",F16,G16,H16,"-",I16)</f>
        <v>Ж-ПАС-21062006</v>
      </c>
      <c r="N16" s="20">
        <v>8</v>
      </c>
      <c r="O16" s="20">
        <v>0</v>
      </c>
      <c r="P16" s="20">
        <v>1</v>
      </c>
      <c r="Q16" s="20">
        <v>0</v>
      </c>
      <c r="R16" s="20">
        <v>1</v>
      </c>
      <c r="S16" s="20">
        <v>0</v>
      </c>
      <c r="T16" s="20">
        <v>2</v>
      </c>
      <c r="U16" s="20">
        <v>0</v>
      </c>
      <c r="V16" s="20">
        <v>8</v>
      </c>
      <c r="W16" s="20">
        <v>0</v>
      </c>
      <c r="X16" s="25">
        <f>SUM(N16:W16)</f>
        <v>20</v>
      </c>
      <c r="Y16" s="19">
        <v>56</v>
      </c>
      <c r="Z16" s="21">
        <f>X16/Y16</f>
        <v>0.35714285714285715</v>
      </c>
      <c r="AA16" s="56" t="str">
        <f>IF(X16&gt;75%*Y16,"Победитель",IF(X16&gt;50%*Y16,"Призёр","Участник"))</f>
        <v>Участник</v>
      </c>
    </row>
    <row r="17" spans="1:27" x14ac:dyDescent="0.3">
      <c r="A17" s="47">
        <v>12</v>
      </c>
      <c r="B17" s="16" t="s">
        <v>12</v>
      </c>
      <c r="C17" s="16" t="s">
        <v>273</v>
      </c>
      <c r="D17" s="16" t="s">
        <v>21</v>
      </c>
      <c r="E17" s="16" t="s">
        <v>45</v>
      </c>
      <c r="F17" s="18" t="str">
        <f>LEFT(C17,1)</f>
        <v>Щ</v>
      </c>
      <c r="G17" s="18" t="str">
        <f>LEFT(D17,1)</f>
        <v>В</v>
      </c>
      <c r="H17" s="18" t="str">
        <f>LEFT(E17,1)</f>
        <v>С</v>
      </c>
      <c r="I17" s="6" t="s">
        <v>340</v>
      </c>
      <c r="J17" s="16" t="s">
        <v>265</v>
      </c>
      <c r="K17" s="9">
        <v>7</v>
      </c>
      <c r="L17" s="16" t="s">
        <v>503</v>
      </c>
      <c r="M17" s="13" t="str">
        <f>CONCATENATE(B17,"-",F17,G17,H17,"-",I17)</f>
        <v>Ж-ЩВС-14052006</v>
      </c>
      <c r="N17" s="20">
        <v>7</v>
      </c>
      <c r="O17" s="20">
        <v>1</v>
      </c>
      <c r="P17" s="20">
        <v>2</v>
      </c>
      <c r="Q17" s="20">
        <v>0</v>
      </c>
      <c r="R17" s="20">
        <v>0</v>
      </c>
      <c r="S17" s="20">
        <v>0</v>
      </c>
      <c r="T17" s="20">
        <v>10</v>
      </c>
      <c r="U17" s="20">
        <v>0</v>
      </c>
      <c r="V17" s="20">
        <v>0</v>
      </c>
      <c r="W17" s="20">
        <v>0</v>
      </c>
      <c r="X17" s="25">
        <f>SUM(N17:W17)</f>
        <v>20</v>
      </c>
      <c r="Y17" s="19">
        <v>56</v>
      </c>
      <c r="Z17" s="21">
        <f>X17/Y17</f>
        <v>0.35714285714285715</v>
      </c>
      <c r="AA17" s="56" t="str">
        <f>IF(X17&gt;75%*Y17,"Победитель",IF(X17&gt;50%*Y17,"Призёр","Участник"))</f>
        <v>Участник</v>
      </c>
    </row>
    <row r="18" spans="1:27" x14ac:dyDescent="0.3">
      <c r="A18" s="47">
        <v>13</v>
      </c>
      <c r="B18" s="16" t="s">
        <v>12</v>
      </c>
      <c r="C18" s="16" t="s">
        <v>185</v>
      </c>
      <c r="D18" s="16" t="s">
        <v>186</v>
      </c>
      <c r="E18" s="16" t="s">
        <v>187</v>
      </c>
      <c r="F18" s="18" t="str">
        <f>LEFT(C18,1)</f>
        <v>Ф</v>
      </c>
      <c r="G18" s="18" t="str">
        <f>LEFT(D18,1)</f>
        <v>Ю</v>
      </c>
      <c r="H18" s="18" t="str">
        <f>LEFT(E18,1)</f>
        <v>Э</v>
      </c>
      <c r="I18" s="9" t="s">
        <v>188</v>
      </c>
      <c r="J18" s="16" t="s">
        <v>86</v>
      </c>
      <c r="K18" s="24">
        <v>7</v>
      </c>
      <c r="L18" s="16" t="s">
        <v>497</v>
      </c>
      <c r="M18" s="13" t="str">
        <f>CONCATENATE(B18,"-",F18,G18,H18,"-",I18)</f>
        <v>Ж-ФЮЭ-29042006</v>
      </c>
      <c r="N18" s="20">
        <v>7</v>
      </c>
      <c r="O18" s="20">
        <v>1</v>
      </c>
      <c r="P18" s="20">
        <v>1</v>
      </c>
      <c r="Q18" s="20">
        <v>2</v>
      </c>
      <c r="R18" s="20">
        <v>1</v>
      </c>
      <c r="S18" s="20">
        <v>2</v>
      </c>
      <c r="T18" s="20">
        <v>2</v>
      </c>
      <c r="U18" s="20">
        <v>1</v>
      </c>
      <c r="V18" s="20">
        <v>2</v>
      </c>
      <c r="W18" s="20">
        <v>0</v>
      </c>
      <c r="X18" s="25">
        <f>SUM(N18:W18)</f>
        <v>19</v>
      </c>
      <c r="Y18" s="19">
        <v>56</v>
      </c>
      <c r="Z18" s="21">
        <f>X18/Y18</f>
        <v>0.3392857142857143</v>
      </c>
      <c r="AA18" s="56" t="str">
        <f>IF(X18&gt;75%*Y18,"Победитель",IF(X18&gt;50%*Y18,"Призёр","Участник"))</f>
        <v>Участник</v>
      </c>
    </row>
    <row r="19" spans="1:27" x14ac:dyDescent="0.3">
      <c r="A19" s="47">
        <v>14</v>
      </c>
      <c r="B19" s="16" t="s">
        <v>12</v>
      </c>
      <c r="C19" s="16" t="s">
        <v>382</v>
      </c>
      <c r="D19" s="16" t="s">
        <v>38</v>
      </c>
      <c r="E19" s="16" t="s">
        <v>78</v>
      </c>
      <c r="F19" s="18" t="str">
        <f>LEFT(C19,1)</f>
        <v>К</v>
      </c>
      <c r="G19" s="18" t="str">
        <f>LEFT(D19,1)</f>
        <v>В</v>
      </c>
      <c r="H19" s="18" t="str">
        <f>LEFT(E19,1)</f>
        <v>В</v>
      </c>
      <c r="I19" s="9" t="s">
        <v>383</v>
      </c>
      <c r="J19" s="16" t="s">
        <v>381</v>
      </c>
      <c r="K19" s="24">
        <v>7</v>
      </c>
      <c r="L19" s="16" t="s">
        <v>499</v>
      </c>
      <c r="M19" s="13" t="str">
        <f>CONCATENATE(B19,"-",F19,G19,H19,"-",I19)</f>
        <v>Ж-КВВ-28042006</v>
      </c>
      <c r="N19" s="20">
        <v>7</v>
      </c>
      <c r="O19" s="20">
        <v>2</v>
      </c>
      <c r="P19" s="20">
        <v>3</v>
      </c>
      <c r="Q19" s="20">
        <v>2</v>
      </c>
      <c r="R19" s="20">
        <v>0</v>
      </c>
      <c r="S19" s="20">
        <v>2</v>
      </c>
      <c r="T19" s="20">
        <v>1</v>
      </c>
      <c r="U19" s="20">
        <v>0</v>
      </c>
      <c r="V19" s="20">
        <v>2</v>
      </c>
      <c r="W19" s="20">
        <v>0</v>
      </c>
      <c r="X19" s="25">
        <f>SUM(N19:W19)</f>
        <v>19</v>
      </c>
      <c r="Y19" s="19">
        <v>56</v>
      </c>
      <c r="Z19" s="21">
        <f>X19/Y19</f>
        <v>0.3392857142857143</v>
      </c>
      <c r="AA19" s="56" t="str">
        <f>IF(X19&gt;75%*Y19,"Победитель",IF(X19&gt;50%*Y19,"Призёр","Участник"))</f>
        <v>Участник</v>
      </c>
    </row>
    <row r="20" spans="1:27" x14ac:dyDescent="0.3">
      <c r="A20" s="47">
        <v>15</v>
      </c>
      <c r="B20" s="16" t="s">
        <v>12</v>
      </c>
      <c r="C20" s="16" t="s">
        <v>510</v>
      </c>
      <c r="D20" s="16" t="s">
        <v>233</v>
      </c>
      <c r="E20" s="16" t="s">
        <v>39</v>
      </c>
      <c r="F20" s="18" t="str">
        <f>LEFT(C20,1)</f>
        <v>С</v>
      </c>
      <c r="G20" s="18" t="str">
        <f>LEFT(D20,1)</f>
        <v>Д</v>
      </c>
      <c r="H20" s="18" t="str">
        <f>LEFT(E20,1)</f>
        <v>А</v>
      </c>
      <c r="I20" s="9">
        <v>22052006</v>
      </c>
      <c r="J20" s="22" t="s">
        <v>230</v>
      </c>
      <c r="K20" s="9">
        <v>7</v>
      </c>
      <c r="L20" s="16" t="s">
        <v>192</v>
      </c>
      <c r="M20" s="13" t="str">
        <f>CONCATENATE(B20,"-",F20,G20,H20,"-",I20)</f>
        <v>Ж-СДА-22052006</v>
      </c>
      <c r="N20" s="20">
        <v>8</v>
      </c>
      <c r="O20" s="20">
        <v>1</v>
      </c>
      <c r="P20" s="20">
        <v>1</v>
      </c>
      <c r="Q20" s="20">
        <v>1</v>
      </c>
      <c r="R20" s="20">
        <v>0</v>
      </c>
      <c r="S20" s="20">
        <v>2</v>
      </c>
      <c r="T20" s="20">
        <v>1</v>
      </c>
      <c r="U20" s="20">
        <v>4</v>
      </c>
      <c r="V20" s="20">
        <v>1</v>
      </c>
      <c r="W20" s="20">
        <v>0</v>
      </c>
      <c r="X20" s="25">
        <f>SUM(N20:W20)</f>
        <v>19</v>
      </c>
      <c r="Y20" s="19">
        <v>56</v>
      </c>
      <c r="Z20" s="21">
        <f>X20/Y20</f>
        <v>0.3392857142857143</v>
      </c>
      <c r="AA20" s="56" t="str">
        <f>IF(X20&gt;75%*Y20,"Победитель",IF(X20&gt;50%*Y20,"Призёр","Участник"))</f>
        <v>Участник</v>
      </c>
    </row>
    <row r="21" spans="1:27" x14ac:dyDescent="0.3">
      <c r="A21" s="47">
        <v>16</v>
      </c>
      <c r="B21" s="16" t="s">
        <v>447</v>
      </c>
      <c r="C21" s="16" t="s">
        <v>293</v>
      </c>
      <c r="D21" s="16" t="s">
        <v>127</v>
      </c>
      <c r="E21" s="16" t="s">
        <v>94</v>
      </c>
      <c r="F21" s="18" t="str">
        <f>LEFT(C21,1)</f>
        <v>Н</v>
      </c>
      <c r="G21" s="18" t="str">
        <f>LEFT(D21,1)</f>
        <v>А</v>
      </c>
      <c r="H21" s="18" t="str">
        <f>LEFT(E21,1)</f>
        <v>М</v>
      </c>
      <c r="I21" s="6" t="s">
        <v>346</v>
      </c>
      <c r="J21" s="16" t="s">
        <v>265</v>
      </c>
      <c r="K21" s="9">
        <v>7</v>
      </c>
      <c r="L21" s="16" t="s">
        <v>290</v>
      </c>
      <c r="M21" s="13" t="str">
        <f>CONCATENATE(B21,"-",F21,G21,H21,"-",I21)</f>
        <v>М -НАМ-01022006</v>
      </c>
      <c r="N21" s="20">
        <v>5</v>
      </c>
      <c r="O21" s="20">
        <v>0</v>
      </c>
      <c r="P21" s="20">
        <v>2</v>
      </c>
      <c r="Q21" s="20">
        <v>1</v>
      </c>
      <c r="R21" s="20">
        <v>0</v>
      </c>
      <c r="S21" s="20">
        <v>0</v>
      </c>
      <c r="T21" s="20">
        <v>1</v>
      </c>
      <c r="U21" s="20">
        <v>2</v>
      </c>
      <c r="V21" s="20">
        <v>4</v>
      </c>
      <c r="W21" s="20">
        <v>4</v>
      </c>
      <c r="X21" s="25">
        <f>SUM(N21:W21)</f>
        <v>19</v>
      </c>
      <c r="Y21" s="19">
        <v>56</v>
      </c>
      <c r="Z21" s="21">
        <f>X21/Y21</f>
        <v>0.3392857142857143</v>
      </c>
      <c r="AA21" s="56" t="str">
        <f>IF(X21&gt;75%*Y21,"Победитель",IF(X21&gt;50%*Y21,"Призёр","Участник"))</f>
        <v>Участник</v>
      </c>
    </row>
    <row r="22" spans="1:27" x14ac:dyDescent="0.3">
      <c r="A22" s="47">
        <v>17</v>
      </c>
      <c r="B22" s="16" t="s">
        <v>447</v>
      </c>
      <c r="C22" s="16" t="s">
        <v>269</v>
      </c>
      <c r="D22" s="16" t="s">
        <v>82</v>
      </c>
      <c r="E22" s="16" t="s">
        <v>83</v>
      </c>
      <c r="F22" s="18" t="str">
        <f>LEFT(C22,1)</f>
        <v>Ф</v>
      </c>
      <c r="G22" s="18" t="str">
        <f>LEFT(D22,1)</f>
        <v>А</v>
      </c>
      <c r="H22" s="18" t="str">
        <f>LEFT(E22,1)</f>
        <v>А</v>
      </c>
      <c r="I22" s="6">
        <v>28042006</v>
      </c>
      <c r="J22" s="16" t="s">
        <v>265</v>
      </c>
      <c r="K22" s="9">
        <v>7</v>
      </c>
      <c r="L22" s="16" t="s">
        <v>294</v>
      </c>
      <c r="M22" s="13" t="str">
        <f>CONCATENATE(B22,"-",F22,G22,H22,"-",I22)</f>
        <v>М -ФАА-28042006</v>
      </c>
      <c r="N22" s="20">
        <v>9</v>
      </c>
      <c r="O22" s="20">
        <v>1</v>
      </c>
      <c r="P22" s="20">
        <v>1</v>
      </c>
      <c r="Q22" s="20">
        <v>0</v>
      </c>
      <c r="R22" s="20">
        <v>1</v>
      </c>
      <c r="S22" s="20">
        <v>2</v>
      </c>
      <c r="T22" s="20">
        <v>1</v>
      </c>
      <c r="U22" s="20">
        <v>1</v>
      </c>
      <c r="V22" s="20">
        <v>3</v>
      </c>
      <c r="W22" s="20">
        <v>0</v>
      </c>
      <c r="X22" s="25">
        <f>SUM(N22:W22)</f>
        <v>19</v>
      </c>
      <c r="Y22" s="19">
        <v>56</v>
      </c>
      <c r="Z22" s="21">
        <f>X22/Y22</f>
        <v>0.3392857142857143</v>
      </c>
      <c r="AA22" s="56" t="str">
        <f>IF(X22&gt;75%*Y22,"Победитель",IF(X22&gt;50%*Y22,"Призёр","Участник"))</f>
        <v>Участник</v>
      </c>
    </row>
    <row r="23" spans="1:27" x14ac:dyDescent="0.3">
      <c r="A23" s="47">
        <v>18</v>
      </c>
      <c r="B23" s="16" t="s">
        <v>12</v>
      </c>
      <c r="C23" s="16" t="s">
        <v>164</v>
      </c>
      <c r="D23" s="16" t="s">
        <v>143</v>
      </c>
      <c r="E23" s="16" t="s">
        <v>39</v>
      </c>
      <c r="F23" s="18" t="str">
        <f>LEFT(C23,1)</f>
        <v>Е</v>
      </c>
      <c r="G23" s="18" t="str">
        <f>LEFT(D23,1)</f>
        <v>В</v>
      </c>
      <c r="H23" s="18" t="str">
        <f>LEFT(E23,1)</f>
        <v>А</v>
      </c>
      <c r="I23" s="9" t="s">
        <v>165</v>
      </c>
      <c r="J23" s="16" t="s">
        <v>86</v>
      </c>
      <c r="K23" s="24">
        <v>7</v>
      </c>
      <c r="L23" s="16" t="s">
        <v>279</v>
      </c>
      <c r="M23" s="13" t="str">
        <f>CONCATENATE(B23,"-",F23,G23,H23,"-",I23)</f>
        <v>Ж-ЕВА-25042006</v>
      </c>
      <c r="N23" s="20">
        <v>8</v>
      </c>
      <c r="O23" s="20">
        <v>1</v>
      </c>
      <c r="P23" s="20">
        <v>1</v>
      </c>
      <c r="Q23" s="20">
        <v>5</v>
      </c>
      <c r="R23" s="20">
        <v>4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5">
        <f>SUM(N23:W23)</f>
        <v>19</v>
      </c>
      <c r="Y23" s="19">
        <v>56</v>
      </c>
      <c r="Z23" s="21">
        <f>X23/Y23</f>
        <v>0.3392857142857143</v>
      </c>
      <c r="AA23" s="56" t="str">
        <f>IF(X23&gt;75%*Y23,"Победитель",IF(X23&gt;50%*Y23,"Призёр","Участник"))</f>
        <v>Участник</v>
      </c>
    </row>
    <row r="24" spans="1:27" x14ac:dyDescent="0.3">
      <c r="A24" s="47">
        <v>19</v>
      </c>
      <c r="B24" s="16" t="s">
        <v>447</v>
      </c>
      <c r="C24" s="16" t="s">
        <v>276</v>
      </c>
      <c r="D24" s="16" t="s">
        <v>277</v>
      </c>
      <c r="E24" s="16" t="s">
        <v>278</v>
      </c>
      <c r="F24" s="18" t="str">
        <f>LEFT(C24,1)</f>
        <v>Ш</v>
      </c>
      <c r="G24" s="18" t="str">
        <f>LEFT(D24,1)</f>
        <v>С</v>
      </c>
      <c r="H24" s="18" t="str">
        <f>LEFT(E24,1)</f>
        <v>Д</v>
      </c>
      <c r="I24" s="6" t="s">
        <v>341</v>
      </c>
      <c r="J24" s="16" t="s">
        <v>265</v>
      </c>
      <c r="K24" s="9">
        <v>7</v>
      </c>
      <c r="L24" s="16" t="s">
        <v>170</v>
      </c>
      <c r="M24" s="13" t="str">
        <f>CONCATENATE(B24,"-",F24,G24,H24,"-",I24)</f>
        <v>М -ШСД-26072006</v>
      </c>
      <c r="N24" s="20">
        <v>6</v>
      </c>
      <c r="O24" s="20">
        <v>2</v>
      </c>
      <c r="P24" s="20">
        <v>3</v>
      </c>
      <c r="Q24" s="20">
        <v>0</v>
      </c>
      <c r="R24" s="20">
        <v>1</v>
      </c>
      <c r="S24" s="20">
        <v>0</v>
      </c>
      <c r="T24" s="20">
        <v>1</v>
      </c>
      <c r="U24" s="20">
        <v>1</v>
      </c>
      <c r="V24" s="20">
        <v>4</v>
      </c>
      <c r="W24" s="20">
        <v>0</v>
      </c>
      <c r="X24" s="25">
        <f>SUM(N24:W24)</f>
        <v>18</v>
      </c>
      <c r="Y24" s="19">
        <v>56</v>
      </c>
      <c r="Z24" s="21">
        <f>X24/Y24</f>
        <v>0.32142857142857145</v>
      </c>
      <c r="AA24" s="56" t="str">
        <f>IF(X24&gt;75%*Y24,"Победитель",IF(X24&gt;50%*Y24,"Призёр","Участник"))</f>
        <v>Участник</v>
      </c>
    </row>
    <row r="25" spans="1:27" x14ac:dyDescent="0.3">
      <c r="A25" s="47">
        <v>20</v>
      </c>
      <c r="B25" s="16" t="s">
        <v>63</v>
      </c>
      <c r="C25" s="16" t="s">
        <v>193</v>
      </c>
      <c r="D25" s="16" t="s">
        <v>107</v>
      </c>
      <c r="E25" s="16" t="s">
        <v>42</v>
      </c>
      <c r="F25" s="18" t="str">
        <f>LEFT(C25,1)</f>
        <v>Ш</v>
      </c>
      <c r="G25" s="18" t="str">
        <f>LEFT(D25,1)</f>
        <v>Н</v>
      </c>
      <c r="H25" s="18" t="str">
        <f>LEFT(E25,1)</f>
        <v>С</v>
      </c>
      <c r="I25" s="9" t="s">
        <v>194</v>
      </c>
      <c r="J25" s="16" t="s">
        <v>86</v>
      </c>
      <c r="K25" s="24">
        <v>7</v>
      </c>
      <c r="L25" s="16" t="s">
        <v>494</v>
      </c>
      <c r="M25" s="13" t="str">
        <f>CONCATENATE(B25,"-",F25,G25,H25,"-",I25)</f>
        <v>М-ШНС-21092006</v>
      </c>
      <c r="N25" s="20">
        <v>8</v>
      </c>
      <c r="O25" s="20">
        <v>3</v>
      </c>
      <c r="P25" s="20">
        <v>1</v>
      </c>
      <c r="Q25" s="20">
        <v>0</v>
      </c>
      <c r="R25" s="20">
        <v>0</v>
      </c>
      <c r="S25" s="20">
        <v>1</v>
      </c>
      <c r="T25" s="20">
        <v>0</v>
      </c>
      <c r="U25" s="20">
        <v>1</v>
      </c>
      <c r="V25" s="20">
        <v>0</v>
      </c>
      <c r="W25" s="20">
        <v>3</v>
      </c>
      <c r="X25" s="25">
        <f>SUM(N25:W25)</f>
        <v>17</v>
      </c>
      <c r="Y25" s="19">
        <v>56</v>
      </c>
      <c r="Z25" s="21">
        <f>X25/Y25</f>
        <v>0.30357142857142855</v>
      </c>
      <c r="AA25" s="56" t="str">
        <f>IF(X25&gt;75%*Y25,"Победитель",IF(X25&gt;50%*Y25,"Призёр","Участник"))</f>
        <v>Участник</v>
      </c>
    </row>
    <row r="26" spans="1:27" x14ac:dyDescent="0.3">
      <c r="A26" s="47">
        <v>21</v>
      </c>
      <c r="B26" s="16" t="s">
        <v>63</v>
      </c>
      <c r="C26" s="26" t="s">
        <v>423</v>
      </c>
      <c r="D26" s="26" t="s">
        <v>330</v>
      </c>
      <c r="E26" s="26" t="s">
        <v>424</v>
      </c>
      <c r="F26" s="18" t="str">
        <f>LEFT(C26,1)</f>
        <v>К</v>
      </c>
      <c r="G26" s="18" t="str">
        <f>LEFT(D26,1)</f>
        <v>Е</v>
      </c>
      <c r="H26" s="18" t="str">
        <f>LEFT(E26,1)</f>
        <v>В</v>
      </c>
      <c r="I26" s="27">
        <v>19102006</v>
      </c>
      <c r="J26" s="11" t="s">
        <v>422</v>
      </c>
      <c r="K26" s="9">
        <v>7</v>
      </c>
      <c r="L26" s="23" t="s">
        <v>504</v>
      </c>
      <c r="M26" s="13" t="str">
        <f>CONCATENATE(B26,"-",F26,G26,H26,"-",I26)</f>
        <v>М-КЕВ-19102006</v>
      </c>
      <c r="N26" s="20">
        <v>6</v>
      </c>
      <c r="O26" s="20">
        <v>0</v>
      </c>
      <c r="P26" s="20">
        <v>1</v>
      </c>
      <c r="Q26" s="20">
        <v>4</v>
      </c>
      <c r="R26" s="20">
        <v>1</v>
      </c>
      <c r="S26" s="20">
        <v>2</v>
      </c>
      <c r="T26" s="20">
        <v>1</v>
      </c>
      <c r="U26" s="20">
        <v>0</v>
      </c>
      <c r="V26" s="20">
        <v>1</v>
      </c>
      <c r="W26" s="20">
        <v>1</v>
      </c>
      <c r="X26" s="25">
        <f>SUM(N26:W26)</f>
        <v>17</v>
      </c>
      <c r="Y26" s="19">
        <v>56</v>
      </c>
      <c r="Z26" s="21">
        <f>X26/Y26</f>
        <v>0.30357142857142855</v>
      </c>
      <c r="AA26" s="56" t="str">
        <f>IF(X26&gt;75%*Y26,"Победитель",IF(X26&gt;50%*Y26,"Призёр","Участник"))</f>
        <v>Участник</v>
      </c>
    </row>
    <row r="27" spans="1:27" x14ac:dyDescent="0.3">
      <c r="A27" s="47">
        <v>22</v>
      </c>
      <c r="B27" s="16" t="s">
        <v>12</v>
      </c>
      <c r="C27" s="16" t="s">
        <v>384</v>
      </c>
      <c r="D27" s="16" t="s">
        <v>136</v>
      </c>
      <c r="E27" s="16" t="s">
        <v>90</v>
      </c>
      <c r="F27" s="18" t="str">
        <f>LEFT(C27,1)</f>
        <v>О</v>
      </c>
      <c r="G27" s="18" t="str">
        <f>LEFT(D27,1)</f>
        <v>В</v>
      </c>
      <c r="H27" s="18" t="str">
        <f>LEFT(E27,1)</f>
        <v>П</v>
      </c>
      <c r="I27" s="9" t="s">
        <v>169</v>
      </c>
      <c r="J27" s="16" t="s">
        <v>381</v>
      </c>
      <c r="K27" s="24">
        <v>7</v>
      </c>
      <c r="L27" s="16" t="s">
        <v>166</v>
      </c>
      <c r="M27" s="13" t="str">
        <f>CONCATENATE(B27,"-",F27,G27,H27,"-",I27)</f>
        <v>Ж-ОВП-15062006</v>
      </c>
      <c r="N27" s="20">
        <v>7</v>
      </c>
      <c r="O27" s="20">
        <v>2</v>
      </c>
      <c r="P27" s="20">
        <v>2</v>
      </c>
      <c r="Q27" s="20">
        <v>1</v>
      </c>
      <c r="R27" s="20">
        <v>2</v>
      </c>
      <c r="S27" s="20">
        <v>0</v>
      </c>
      <c r="T27" s="20">
        <v>0</v>
      </c>
      <c r="U27" s="20">
        <v>0</v>
      </c>
      <c r="V27" s="20">
        <v>2</v>
      </c>
      <c r="W27" s="20">
        <v>0</v>
      </c>
      <c r="X27" s="25">
        <f>SUM(N27:W27)</f>
        <v>16</v>
      </c>
      <c r="Y27" s="19">
        <v>56</v>
      </c>
      <c r="Z27" s="21">
        <f>X27/Y27</f>
        <v>0.2857142857142857</v>
      </c>
      <c r="AA27" s="56" t="str">
        <f>IF(X27&gt;75%*Y27,"Победитель",IF(X27&gt;50%*Y27,"Призёр","Участник"))</f>
        <v>Участник</v>
      </c>
    </row>
    <row r="28" spans="1:27" x14ac:dyDescent="0.3">
      <c r="A28" s="47">
        <v>23</v>
      </c>
      <c r="B28" s="16" t="s">
        <v>63</v>
      </c>
      <c r="C28" s="16" t="s">
        <v>234</v>
      </c>
      <c r="D28" s="16" t="s">
        <v>111</v>
      </c>
      <c r="E28" s="16" t="s">
        <v>152</v>
      </c>
      <c r="F28" s="18" t="str">
        <f>LEFT(C28,1)</f>
        <v>З</v>
      </c>
      <c r="G28" s="18" t="str">
        <f>LEFT(D28,1)</f>
        <v>К</v>
      </c>
      <c r="H28" s="18" t="str">
        <f>LEFT(E28,1)</f>
        <v>В</v>
      </c>
      <c r="I28" s="9">
        <v>26072006</v>
      </c>
      <c r="J28" s="22" t="s">
        <v>230</v>
      </c>
      <c r="K28" s="9">
        <v>7</v>
      </c>
      <c r="L28" s="16" t="s">
        <v>289</v>
      </c>
      <c r="M28" s="13" t="str">
        <f>CONCATENATE(B28,"-",F28,G28,H28,"-",I28)</f>
        <v>М-ЗКВ-26072006</v>
      </c>
      <c r="N28" s="20">
        <v>5</v>
      </c>
      <c r="O28" s="20">
        <v>2</v>
      </c>
      <c r="P28" s="20">
        <v>2</v>
      </c>
      <c r="Q28" s="20">
        <v>2</v>
      </c>
      <c r="R28" s="20">
        <v>1</v>
      </c>
      <c r="S28" s="20">
        <v>1</v>
      </c>
      <c r="T28" s="20">
        <v>1</v>
      </c>
      <c r="U28" s="20">
        <v>2</v>
      </c>
      <c r="V28" s="20">
        <v>0</v>
      </c>
      <c r="W28" s="20">
        <v>0</v>
      </c>
      <c r="X28" s="25">
        <f>SUM(N28:W28)</f>
        <v>16</v>
      </c>
      <c r="Y28" s="19">
        <v>56</v>
      </c>
      <c r="Z28" s="21">
        <f>X28/Y28</f>
        <v>0.2857142857142857</v>
      </c>
      <c r="AA28" s="56" t="str">
        <f>IF(X28&gt;75%*Y28,"Победитель",IF(X28&gt;50%*Y28,"Призёр","Участник"))</f>
        <v>Участник</v>
      </c>
    </row>
    <row r="29" spans="1:27" x14ac:dyDescent="0.3">
      <c r="A29" s="47">
        <v>24</v>
      </c>
      <c r="B29" s="16" t="s">
        <v>12</v>
      </c>
      <c r="C29" s="14" t="s">
        <v>49</v>
      </c>
      <c r="D29" s="14" t="s">
        <v>302</v>
      </c>
      <c r="E29" s="14" t="s">
        <v>59</v>
      </c>
      <c r="F29" s="18" t="str">
        <f>LEFT(C29,1)</f>
        <v>Д</v>
      </c>
      <c r="G29" s="18" t="str">
        <f>LEFT(D29,1)</f>
        <v>У</v>
      </c>
      <c r="H29" s="18" t="str">
        <f>LEFT(E29,1)</f>
        <v>О</v>
      </c>
      <c r="I29" s="15" t="s">
        <v>491</v>
      </c>
      <c r="J29" s="11" t="s">
        <v>490</v>
      </c>
      <c r="K29" s="9">
        <v>7</v>
      </c>
      <c r="L29" s="11" t="s">
        <v>272</v>
      </c>
      <c r="M29" s="13" t="str">
        <f>CONCATENATE(B29,"-",F29,G29,H29,"-",I29)</f>
        <v>Ж-ДУО-15042006</v>
      </c>
      <c r="N29" s="12">
        <v>7</v>
      </c>
      <c r="O29" s="12">
        <v>1</v>
      </c>
      <c r="P29" s="12">
        <v>0</v>
      </c>
      <c r="Q29" s="12">
        <v>0</v>
      </c>
      <c r="R29" s="12">
        <v>0</v>
      </c>
      <c r="S29" s="12">
        <v>2</v>
      </c>
      <c r="T29" s="12">
        <v>1</v>
      </c>
      <c r="U29" s="12">
        <v>1</v>
      </c>
      <c r="V29" s="20">
        <v>0</v>
      </c>
      <c r="W29" s="20">
        <v>4</v>
      </c>
      <c r="X29" s="25">
        <f>SUM(N29:W29)</f>
        <v>16</v>
      </c>
      <c r="Y29" s="19">
        <v>56</v>
      </c>
      <c r="Z29" s="21">
        <f>X29/Y29</f>
        <v>0.2857142857142857</v>
      </c>
      <c r="AA29" s="56" t="str">
        <f>IF(X29&gt;75%*Y29,"Победитель",IF(X29&gt;50%*Y29,"Призёр","Участник"))</f>
        <v>Участник</v>
      </c>
    </row>
    <row r="30" spans="1:27" x14ac:dyDescent="0.3">
      <c r="A30" s="47">
        <v>25</v>
      </c>
      <c r="B30" s="16" t="s">
        <v>63</v>
      </c>
      <c r="C30" s="14" t="s">
        <v>197</v>
      </c>
      <c r="D30" s="14" t="s">
        <v>153</v>
      </c>
      <c r="E30" s="14" t="s">
        <v>83</v>
      </c>
      <c r="F30" s="18" t="str">
        <f>LEFT(C30,1)</f>
        <v>С</v>
      </c>
      <c r="G30" s="18" t="str">
        <f>LEFT(D30,1)</f>
        <v>Б</v>
      </c>
      <c r="H30" s="18" t="str">
        <f>LEFT(E30,1)</f>
        <v>А</v>
      </c>
      <c r="I30" s="7" t="s">
        <v>203</v>
      </c>
      <c r="J30" s="11" t="s">
        <v>196</v>
      </c>
      <c r="K30" s="9">
        <v>7</v>
      </c>
      <c r="L30" s="23" t="s">
        <v>286</v>
      </c>
      <c r="M30" s="13" t="str">
        <f>CONCATENATE(B30,"-",F30,G30,H30,"-",I30)</f>
        <v>М-СБА-10082006</v>
      </c>
      <c r="N30" s="20">
        <v>6</v>
      </c>
      <c r="O30" s="20">
        <v>1</v>
      </c>
      <c r="P30" s="20">
        <v>1</v>
      </c>
      <c r="Q30" s="20">
        <v>0</v>
      </c>
      <c r="R30" s="20">
        <v>2</v>
      </c>
      <c r="S30" s="20">
        <v>1</v>
      </c>
      <c r="T30" s="20">
        <v>2</v>
      </c>
      <c r="U30" s="20">
        <v>1</v>
      </c>
      <c r="V30" s="20">
        <v>0</v>
      </c>
      <c r="W30" s="20">
        <v>1</v>
      </c>
      <c r="X30" s="25">
        <f>SUM(N30:W30)</f>
        <v>15</v>
      </c>
      <c r="Y30" s="19">
        <v>56</v>
      </c>
      <c r="Z30" s="21">
        <f>X30/Y30</f>
        <v>0.26785714285714285</v>
      </c>
      <c r="AA30" s="56" t="str">
        <f>IF(X30&gt;75%*Y30,"Победитель",IF(X30&gt;50%*Y30,"Призёр","Участник"))</f>
        <v>Участник</v>
      </c>
    </row>
    <row r="31" spans="1:27" x14ac:dyDescent="0.3">
      <c r="A31" s="47">
        <v>26</v>
      </c>
      <c r="B31" s="16" t="s">
        <v>63</v>
      </c>
      <c r="C31" s="16" t="s">
        <v>454</v>
      </c>
      <c r="D31" s="16" t="s">
        <v>30</v>
      </c>
      <c r="E31" s="16" t="s">
        <v>83</v>
      </c>
      <c r="F31" s="18" t="str">
        <f>LEFT(C31,1)</f>
        <v>Я</v>
      </c>
      <c r="G31" s="18" t="str">
        <f>LEFT(D31,1)</f>
        <v>А</v>
      </c>
      <c r="H31" s="18" t="str">
        <f>LEFT(E31,1)</f>
        <v>А</v>
      </c>
      <c r="I31" s="9" t="s">
        <v>472</v>
      </c>
      <c r="J31" s="16" t="s">
        <v>453</v>
      </c>
      <c r="K31" s="24">
        <v>7</v>
      </c>
      <c r="L31" s="16" t="s">
        <v>275</v>
      </c>
      <c r="M31" s="13" t="str">
        <f>CONCATENATE(B31,"-",F31,G31,H31,"-",I31)</f>
        <v>М-ЯАА-20.07.2006</v>
      </c>
      <c r="N31" s="20">
        <v>8</v>
      </c>
      <c r="O31" s="20">
        <v>0</v>
      </c>
      <c r="P31" s="20">
        <v>1</v>
      </c>
      <c r="Q31" s="20">
        <v>1</v>
      </c>
      <c r="R31" s="20">
        <v>1</v>
      </c>
      <c r="S31" s="20">
        <v>0</v>
      </c>
      <c r="T31" s="20">
        <v>1</v>
      </c>
      <c r="U31" s="20">
        <v>3</v>
      </c>
      <c r="V31" s="20">
        <v>0</v>
      </c>
      <c r="W31" s="20">
        <v>0</v>
      </c>
      <c r="X31" s="25">
        <f>SUM(N31:W31)</f>
        <v>15</v>
      </c>
      <c r="Y31" s="19">
        <v>56</v>
      </c>
      <c r="Z31" s="21">
        <f>X31/Y31</f>
        <v>0.26785714285714285</v>
      </c>
      <c r="AA31" s="56" t="str">
        <f>IF(X31&gt;75%*Y31,"Победитель",IF(X31&gt;50%*Y31,"Призёр","Участник"))</f>
        <v>Участник</v>
      </c>
    </row>
    <row r="32" spans="1:27" x14ac:dyDescent="0.3">
      <c r="A32" s="47">
        <v>27</v>
      </c>
      <c r="B32" s="16" t="s">
        <v>12</v>
      </c>
      <c r="C32" s="16" t="s">
        <v>379</v>
      </c>
      <c r="D32" s="16" t="s">
        <v>51</v>
      </c>
      <c r="E32" s="16" t="s">
        <v>108</v>
      </c>
      <c r="F32" s="18" t="str">
        <f>LEFT(C32,1)</f>
        <v>В</v>
      </c>
      <c r="G32" s="18" t="str">
        <f>LEFT(D32,1)</f>
        <v>А</v>
      </c>
      <c r="H32" s="18" t="str">
        <f>LEFT(E32,1)</f>
        <v>Д</v>
      </c>
      <c r="I32" s="9" t="s">
        <v>380</v>
      </c>
      <c r="J32" s="16" t="s">
        <v>381</v>
      </c>
      <c r="K32" s="24">
        <v>7</v>
      </c>
      <c r="L32" s="16" t="s">
        <v>180</v>
      </c>
      <c r="M32" s="13" t="str">
        <f>CONCATENATE(B32,"-",F32,G32,H32,"-",I32)</f>
        <v>Ж-ВАД-31032006</v>
      </c>
      <c r="N32" s="20">
        <v>7</v>
      </c>
      <c r="O32" s="20">
        <v>1</v>
      </c>
      <c r="P32" s="20">
        <v>1</v>
      </c>
      <c r="Q32" s="20">
        <v>0</v>
      </c>
      <c r="R32" s="20">
        <v>0</v>
      </c>
      <c r="S32" s="20">
        <v>2</v>
      </c>
      <c r="T32" s="20">
        <v>1</v>
      </c>
      <c r="U32" s="20">
        <v>0</v>
      </c>
      <c r="V32" s="20">
        <v>2</v>
      </c>
      <c r="W32" s="20">
        <v>0</v>
      </c>
      <c r="X32" s="25">
        <f>SUM(N32:W32)</f>
        <v>14</v>
      </c>
      <c r="Y32" s="19">
        <v>56</v>
      </c>
      <c r="Z32" s="21">
        <f>X32/Y32</f>
        <v>0.25</v>
      </c>
      <c r="AA32" s="56" t="str">
        <f>IF(X32&gt;75%*Y32,"Победитель",IF(X32&gt;50%*Y32,"Призёр","Участник"))</f>
        <v>Участник</v>
      </c>
    </row>
    <row r="33" spans="1:27" x14ac:dyDescent="0.3">
      <c r="A33" s="47">
        <v>28</v>
      </c>
      <c r="B33" s="16" t="s">
        <v>12</v>
      </c>
      <c r="C33" s="16" t="s">
        <v>281</v>
      </c>
      <c r="D33" s="16" t="s">
        <v>282</v>
      </c>
      <c r="E33" s="16" t="s">
        <v>160</v>
      </c>
      <c r="F33" s="18" t="str">
        <f>LEFT(C33,1)</f>
        <v>С</v>
      </c>
      <c r="G33" s="18" t="str">
        <f>LEFT(D33,1)</f>
        <v>К</v>
      </c>
      <c r="H33" s="18" t="str">
        <f>LEFT(E33,1)</f>
        <v>В</v>
      </c>
      <c r="I33" s="6" t="s">
        <v>343</v>
      </c>
      <c r="J33" s="16" t="s">
        <v>265</v>
      </c>
      <c r="K33" s="9">
        <v>7</v>
      </c>
      <c r="L33" s="16" t="s">
        <v>500</v>
      </c>
      <c r="M33" s="13" t="str">
        <f>CONCATENATE(B33,"-",F33,G33,H33,"-",I33)</f>
        <v>Ж-СКВ-11022006</v>
      </c>
      <c r="N33" s="20">
        <v>6</v>
      </c>
      <c r="O33" s="20">
        <v>0</v>
      </c>
      <c r="P33" s="20">
        <v>1</v>
      </c>
      <c r="Q33" s="20">
        <v>4</v>
      </c>
      <c r="R33" s="20">
        <v>0</v>
      </c>
      <c r="S33" s="20">
        <v>0</v>
      </c>
      <c r="T33" s="20">
        <v>0</v>
      </c>
      <c r="U33" s="20">
        <v>1</v>
      </c>
      <c r="V33" s="20">
        <v>2</v>
      </c>
      <c r="W33" s="20">
        <v>0</v>
      </c>
      <c r="X33" s="25">
        <f>SUM(N33:W33)</f>
        <v>14</v>
      </c>
      <c r="Y33" s="19">
        <v>56</v>
      </c>
      <c r="Z33" s="21">
        <f>X33/Y33</f>
        <v>0.25</v>
      </c>
      <c r="AA33" s="56" t="str">
        <f>IF(X33&gt;75%*Y33,"Победитель",IF(X33&gt;50%*Y33,"Призёр","Участник"))</f>
        <v>Участник</v>
      </c>
    </row>
    <row r="34" spans="1:27" x14ac:dyDescent="0.3">
      <c r="A34" s="47">
        <v>29</v>
      </c>
      <c r="B34" s="16" t="s">
        <v>12</v>
      </c>
      <c r="C34" s="16" t="s">
        <v>283</v>
      </c>
      <c r="D34" s="16" t="s">
        <v>89</v>
      </c>
      <c r="E34" s="16" t="s">
        <v>284</v>
      </c>
      <c r="F34" s="18" t="str">
        <f>LEFT(C34,1)</f>
        <v>С</v>
      </c>
      <c r="G34" s="18" t="str">
        <f>LEFT(D34,1)</f>
        <v>А</v>
      </c>
      <c r="H34" s="18" t="str">
        <f>LEFT(E34,1)</f>
        <v>Р</v>
      </c>
      <c r="I34" s="6" t="s">
        <v>344</v>
      </c>
      <c r="J34" s="16" t="s">
        <v>265</v>
      </c>
      <c r="K34" s="9">
        <v>7</v>
      </c>
      <c r="L34" s="16" t="s">
        <v>502</v>
      </c>
      <c r="M34" s="13" t="str">
        <f>CONCATENATE(B34,"-",F34,G34,H34,"-",I34)</f>
        <v>Ж-САР-23102006</v>
      </c>
      <c r="N34" s="20">
        <v>6</v>
      </c>
      <c r="O34" s="20">
        <v>0</v>
      </c>
      <c r="P34" s="20">
        <v>0</v>
      </c>
      <c r="Q34" s="20">
        <v>1</v>
      </c>
      <c r="R34" s="20">
        <v>0</v>
      </c>
      <c r="S34" s="20">
        <v>1</v>
      </c>
      <c r="T34" s="20">
        <v>2</v>
      </c>
      <c r="U34" s="20">
        <v>0</v>
      </c>
      <c r="V34" s="20">
        <v>4</v>
      </c>
      <c r="W34" s="20">
        <v>0</v>
      </c>
      <c r="X34" s="25">
        <f>SUM(N34:W34)</f>
        <v>14</v>
      </c>
      <c r="Y34" s="19">
        <v>56</v>
      </c>
      <c r="Z34" s="21">
        <f>X34/Y34</f>
        <v>0.25</v>
      </c>
      <c r="AA34" s="56" t="str">
        <f>IF(X34&gt;75%*Y34,"Победитель",IF(X34&gt;50%*Y34,"Призёр","Участник"))</f>
        <v>Участник</v>
      </c>
    </row>
    <row r="35" spans="1:27" x14ac:dyDescent="0.3">
      <c r="A35" s="47">
        <v>30</v>
      </c>
      <c r="B35" s="16" t="s">
        <v>63</v>
      </c>
      <c r="C35" s="14" t="s">
        <v>198</v>
      </c>
      <c r="D35" s="14" t="s">
        <v>199</v>
      </c>
      <c r="E35" s="14" t="s">
        <v>200</v>
      </c>
      <c r="F35" s="18" t="str">
        <f>LEFT(C35,1)</f>
        <v>К</v>
      </c>
      <c r="G35" s="18" t="str">
        <f>LEFT(D35,1)</f>
        <v>В</v>
      </c>
      <c r="H35" s="18" t="str">
        <f>LEFT(E35,1)</f>
        <v>Е</v>
      </c>
      <c r="I35" s="7" t="s">
        <v>204</v>
      </c>
      <c r="J35" s="11" t="s">
        <v>196</v>
      </c>
      <c r="K35" s="9">
        <v>7</v>
      </c>
      <c r="L35" s="23" t="s">
        <v>295</v>
      </c>
      <c r="M35" s="13" t="str">
        <f>CONCATENATE(B35,"-",F35,G35,H35,"-",I35)</f>
        <v>М-КВЕ-28072006</v>
      </c>
      <c r="N35" s="20">
        <v>8</v>
      </c>
      <c r="O35" s="20">
        <v>0</v>
      </c>
      <c r="P35" s="20">
        <v>0</v>
      </c>
      <c r="Q35" s="20">
        <v>0</v>
      </c>
      <c r="R35" s="20">
        <v>0</v>
      </c>
      <c r="S35" s="20">
        <v>2</v>
      </c>
      <c r="T35" s="20">
        <v>1</v>
      </c>
      <c r="U35" s="20">
        <v>1</v>
      </c>
      <c r="V35" s="20">
        <v>1</v>
      </c>
      <c r="W35" s="20">
        <v>0</v>
      </c>
      <c r="X35" s="25">
        <f>SUM(N35:W35)</f>
        <v>13</v>
      </c>
      <c r="Y35" s="19">
        <v>56</v>
      </c>
      <c r="Z35" s="21">
        <f>X35/Y35</f>
        <v>0.23214285714285715</v>
      </c>
      <c r="AA35" s="56" t="str">
        <f>IF(X35&gt;75%*Y35,"Победитель",IF(X35&gt;50%*Y35,"Призёр","Участник"))</f>
        <v>Участник</v>
      </c>
    </row>
    <row r="36" spans="1:27" x14ac:dyDescent="0.3">
      <c r="A36" s="47">
        <v>31</v>
      </c>
      <c r="B36" s="16" t="s">
        <v>12</v>
      </c>
      <c r="C36" s="16" t="s">
        <v>271</v>
      </c>
      <c r="D36" s="16" t="s">
        <v>220</v>
      </c>
      <c r="E36" s="16" t="s">
        <v>37</v>
      </c>
      <c r="F36" s="18" t="str">
        <f>LEFT(C36,1)</f>
        <v>У</v>
      </c>
      <c r="G36" s="18" t="str">
        <f>LEFT(D36,1)</f>
        <v>К</v>
      </c>
      <c r="H36" s="18" t="str">
        <f>LEFT(E36,1)</f>
        <v>А</v>
      </c>
      <c r="I36" s="6" t="s">
        <v>339</v>
      </c>
      <c r="J36" s="16" t="s">
        <v>265</v>
      </c>
      <c r="K36" s="9">
        <v>7</v>
      </c>
      <c r="L36" s="16" t="s">
        <v>163</v>
      </c>
      <c r="M36" s="13" t="str">
        <f>CONCATENATE(B36,"-",F36,G36,H36,"-",I36)</f>
        <v>Ж-УКА-08022007</v>
      </c>
      <c r="N36" s="20">
        <v>7</v>
      </c>
      <c r="O36" s="20">
        <v>2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2</v>
      </c>
      <c r="V36" s="20">
        <v>0</v>
      </c>
      <c r="W36" s="20">
        <v>0</v>
      </c>
      <c r="X36" s="25">
        <f>SUM(N36:W36)</f>
        <v>11</v>
      </c>
      <c r="Y36" s="19">
        <v>56</v>
      </c>
      <c r="Z36" s="21">
        <f>X36/Y36</f>
        <v>0.19642857142857142</v>
      </c>
      <c r="AA36" s="56" t="str">
        <f>IF(X36&gt;75%*Y36,"Победитель",IF(X36&gt;50%*Y36,"Призёр","Участник"))</f>
        <v>Участник</v>
      </c>
    </row>
    <row r="37" spans="1:27" x14ac:dyDescent="0.3">
      <c r="A37" s="47">
        <v>32</v>
      </c>
      <c r="B37" s="16" t="s">
        <v>63</v>
      </c>
      <c r="C37" s="16" t="s">
        <v>483</v>
      </c>
      <c r="D37" s="16" t="s">
        <v>111</v>
      </c>
      <c r="E37" s="16" t="s">
        <v>83</v>
      </c>
      <c r="F37" s="18" t="str">
        <f>LEFT(C37,1)</f>
        <v>О</v>
      </c>
      <c r="G37" s="18" t="str">
        <f>LEFT(D37,1)</f>
        <v>К</v>
      </c>
      <c r="H37" s="18" t="str">
        <f>LEFT(E37,1)</f>
        <v>А</v>
      </c>
      <c r="I37" s="9" t="s">
        <v>484</v>
      </c>
      <c r="J37" s="16" t="s">
        <v>482</v>
      </c>
      <c r="K37" s="24">
        <v>7</v>
      </c>
      <c r="L37" s="16" t="s">
        <v>176</v>
      </c>
      <c r="M37" s="13" t="str">
        <f>CONCATENATE(B37,"-",F37,G37,H37,"-",I37)</f>
        <v>М-ОКА-26052006</v>
      </c>
      <c r="N37" s="20">
        <v>6</v>
      </c>
      <c r="O37" s="20">
        <v>0</v>
      </c>
      <c r="P37" s="20">
        <v>0</v>
      </c>
      <c r="Q37" s="20">
        <v>1</v>
      </c>
      <c r="R37" s="20">
        <v>1</v>
      </c>
      <c r="S37" s="20">
        <v>0</v>
      </c>
      <c r="T37" s="20">
        <v>1</v>
      </c>
      <c r="U37" s="20">
        <v>0</v>
      </c>
      <c r="V37" s="20">
        <v>0</v>
      </c>
      <c r="W37" s="20">
        <v>0</v>
      </c>
      <c r="X37" s="25">
        <f>SUM(N37:W37)</f>
        <v>9</v>
      </c>
      <c r="Y37" s="19">
        <v>56</v>
      </c>
      <c r="Z37" s="21">
        <f>X37/Y37</f>
        <v>0.16071428571428573</v>
      </c>
      <c r="AA37" s="56" t="str">
        <f>IF(X37&gt;75%*Y37,"Победитель",IF(X37&gt;50%*Y37,"Призёр","Участник"))</f>
        <v>Участник</v>
      </c>
    </row>
    <row r="38" spans="1:27" x14ac:dyDescent="0.3">
      <c r="A38" s="47">
        <v>33</v>
      </c>
      <c r="B38" s="16" t="s">
        <v>447</v>
      </c>
      <c r="C38" s="16" t="s">
        <v>285</v>
      </c>
      <c r="D38" s="16" t="s">
        <v>136</v>
      </c>
      <c r="E38" s="16" t="s">
        <v>78</v>
      </c>
      <c r="F38" s="18" t="str">
        <f>LEFT(C38,1)</f>
        <v>В</v>
      </c>
      <c r="G38" s="18" t="str">
        <f>LEFT(D38,1)</f>
        <v>В</v>
      </c>
      <c r="H38" s="18" t="str">
        <f>LEFT(E38,1)</f>
        <v>В</v>
      </c>
      <c r="I38" s="6" t="s">
        <v>345</v>
      </c>
      <c r="J38" s="16" t="s">
        <v>265</v>
      </c>
      <c r="K38" s="9">
        <v>7</v>
      </c>
      <c r="L38" s="16" t="s">
        <v>536</v>
      </c>
      <c r="M38" s="13" t="str">
        <f>CONCATENATE(B38,"-",F38,G38,H38,"-",I38)</f>
        <v>М -ВВВ-27042006</v>
      </c>
      <c r="N38" s="20">
        <v>5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1</v>
      </c>
      <c r="V38" s="20">
        <v>2</v>
      </c>
      <c r="W38" s="20"/>
      <c r="X38" s="25">
        <f>SUM(N38:W38)</f>
        <v>8</v>
      </c>
      <c r="Y38" s="19">
        <v>56</v>
      </c>
      <c r="Z38" s="21">
        <f>X38/Y38</f>
        <v>0.14285714285714285</v>
      </c>
      <c r="AA38" s="56" t="str">
        <f>IF(X38&gt;75%*Y38,"Победитель",IF(X38&gt;50%*Y38,"Призёр","Участник"))</f>
        <v>Участник</v>
      </c>
    </row>
    <row r="39" spans="1:27" x14ac:dyDescent="0.3">
      <c r="A39" s="47">
        <v>34</v>
      </c>
      <c r="B39" s="16" t="s">
        <v>12</v>
      </c>
      <c r="C39" s="16" t="s">
        <v>235</v>
      </c>
      <c r="D39" s="16" t="s">
        <v>44</v>
      </c>
      <c r="E39" s="16" t="s">
        <v>45</v>
      </c>
      <c r="F39" s="18" t="str">
        <f>LEFT(C39,1)</f>
        <v>Я</v>
      </c>
      <c r="G39" s="18" t="str">
        <f>LEFT(D39,1)</f>
        <v>Е</v>
      </c>
      <c r="H39" s="18" t="str">
        <f>LEFT(E39,1)</f>
        <v>С</v>
      </c>
      <c r="I39" s="9">
        <v>23012007</v>
      </c>
      <c r="J39" s="22" t="s">
        <v>230</v>
      </c>
      <c r="K39" s="9">
        <v>7</v>
      </c>
      <c r="L39" s="16" t="s">
        <v>195</v>
      </c>
      <c r="M39" s="13" t="str">
        <f>CONCATENATE(B39,"-",F39,G39,H39,"-",I39)</f>
        <v>Ж-ЯЕС-23012007</v>
      </c>
      <c r="N39" s="20">
        <v>3</v>
      </c>
      <c r="O39" s="20">
        <v>0</v>
      </c>
      <c r="P39" s="20">
        <v>1</v>
      </c>
      <c r="Q39" s="20">
        <v>0</v>
      </c>
      <c r="R39" s="20">
        <v>0</v>
      </c>
      <c r="S39" s="20">
        <v>2</v>
      </c>
      <c r="T39" s="20">
        <v>0</v>
      </c>
      <c r="U39" s="20">
        <v>0</v>
      </c>
      <c r="V39" s="20">
        <v>0</v>
      </c>
      <c r="W39" s="20">
        <v>0</v>
      </c>
      <c r="X39" s="25">
        <f>SUM(N39:W39)</f>
        <v>6</v>
      </c>
      <c r="Y39" s="19">
        <v>56</v>
      </c>
      <c r="Z39" s="21">
        <f>X39/Y39</f>
        <v>0.10714285714285714</v>
      </c>
      <c r="AA39" s="56" t="str">
        <f>IF(X39&gt;75%*Y39,"Победитель",IF(X39&gt;50%*Y39,"Призёр","Участник"))</f>
        <v>Участник</v>
      </c>
    </row>
    <row r="40" spans="1:27" x14ac:dyDescent="0.3">
      <c r="A40" s="47">
        <v>35</v>
      </c>
      <c r="B40" s="16" t="s">
        <v>12</v>
      </c>
      <c r="C40" s="14" t="s">
        <v>467</v>
      </c>
      <c r="D40" s="14" t="s">
        <v>220</v>
      </c>
      <c r="E40" s="14" t="s">
        <v>45</v>
      </c>
      <c r="F40" s="18" t="str">
        <f>LEFT(C40,1)</f>
        <v>Н</v>
      </c>
      <c r="G40" s="18" t="str">
        <f>LEFT(D40,1)</f>
        <v>К</v>
      </c>
      <c r="H40" s="18" t="str">
        <f>LEFT(E40,1)</f>
        <v>С</v>
      </c>
      <c r="I40" s="15" t="s">
        <v>468</v>
      </c>
      <c r="J40" s="11" t="s">
        <v>466</v>
      </c>
      <c r="K40" s="9">
        <v>7</v>
      </c>
      <c r="L40" s="11" t="s">
        <v>535</v>
      </c>
      <c r="M40" s="13" t="str">
        <f>CONCATENATE(B40,"-",F40,G40,H40,"-",I40)</f>
        <v>Ж-НКС-13.08.2006</v>
      </c>
      <c r="N40" s="12">
        <v>3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1</v>
      </c>
      <c r="V40" s="20">
        <v>0</v>
      </c>
      <c r="W40" s="20"/>
      <c r="X40" s="25">
        <f>SUM(N40:W40)</f>
        <v>4</v>
      </c>
      <c r="Y40" s="19">
        <v>56</v>
      </c>
      <c r="Z40" s="21">
        <f>X40/Y40</f>
        <v>7.1428571428571425E-2</v>
      </c>
      <c r="AA40" s="56" t="str">
        <f>IF(X40&gt;75%*Y40,"Победитель",IF(X40&gt;50%*Y40,"Призёр","Участник"))</f>
        <v>Участник</v>
      </c>
    </row>
  </sheetData>
  <sheetProtection password="CF7A" sheet="1" objects="1" scenarios="1"/>
  <mergeCells count="23">
    <mergeCell ref="W4:W5"/>
    <mergeCell ref="M3:M5"/>
    <mergeCell ref="N3:W3"/>
    <mergeCell ref="X3:X5"/>
    <mergeCell ref="Y3:Y5"/>
    <mergeCell ref="Z3:Z5"/>
    <mergeCell ref="AA3:AA5"/>
    <mergeCell ref="N4:N5"/>
    <mergeCell ref="O4:O5"/>
    <mergeCell ref="U4:U5"/>
    <mergeCell ref="V4:V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"/>
  <sheetViews>
    <sheetView zoomScale="70" zoomScaleNormal="70" workbookViewId="0">
      <selection activeCell="A17" sqref="A17:XFD145"/>
    </sheetView>
  </sheetViews>
  <sheetFormatPr defaultRowHeight="18.75" x14ac:dyDescent="0.3"/>
  <cols>
    <col min="1" max="1" width="7.42578125" style="49" customWidth="1"/>
    <col min="2" max="2" width="6.85546875" style="50" customWidth="1"/>
    <col min="3" max="3" width="20.28515625" style="50" hidden="1" customWidth="1"/>
    <col min="4" max="4" width="18" style="50" hidden="1" customWidth="1"/>
    <col min="5" max="5" width="22.140625" style="50" hidden="1" customWidth="1"/>
    <col min="6" max="8" width="4.140625" style="50" hidden="1" customWidth="1"/>
    <col min="9" max="9" width="14.140625" style="51" hidden="1" customWidth="1"/>
    <col min="10" max="10" width="24.5703125" style="50" customWidth="1"/>
    <col min="11" max="11" width="8.140625" style="52" customWidth="1"/>
    <col min="12" max="12" width="11.28515625" style="50" hidden="1" customWidth="1"/>
    <col min="13" max="13" width="22.28515625" style="49" customWidth="1"/>
    <col min="14" max="14" width="6.140625" style="53" customWidth="1"/>
    <col min="15" max="23" width="6" style="53" customWidth="1"/>
    <col min="24" max="24" width="10.140625" style="55" customWidth="1"/>
    <col min="25" max="25" width="10" style="54" customWidth="1"/>
    <col min="26" max="26" width="10" style="49" customWidth="1"/>
    <col min="27" max="27" width="12.5703125" style="55" customWidth="1"/>
    <col min="28" max="16384" width="9.140625" style="48"/>
  </cols>
  <sheetData>
    <row r="1" spans="1:27" s="29" customFormat="1" x14ac:dyDescent="0.3">
      <c r="A1" s="29" t="s">
        <v>492</v>
      </c>
      <c r="I1" s="30"/>
      <c r="K1" s="31"/>
      <c r="X1" s="32"/>
      <c r="AA1" s="32"/>
    </row>
    <row r="2" spans="1:27" s="29" customFormat="1" x14ac:dyDescent="0.3">
      <c r="A2" s="57" t="s">
        <v>493</v>
      </c>
      <c r="B2" s="58"/>
      <c r="C2" s="58"/>
      <c r="D2" s="58"/>
      <c r="I2" s="30"/>
      <c r="K2" s="31"/>
      <c r="X2" s="32"/>
      <c r="AA2" s="32"/>
    </row>
    <row r="3" spans="1:27" s="38" customFormat="1" ht="22.5" customHeight="1" x14ac:dyDescent="0.25">
      <c r="A3" s="33" t="s">
        <v>0</v>
      </c>
      <c r="B3" s="33" t="s">
        <v>10</v>
      </c>
      <c r="C3" s="33" t="s">
        <v>1</v>
      </c>
      <c r="D3" s="33" t="s">
        <v>2</v>
      </c>
      <c r="E3" s="33" t="s">
        <v>3</v>
      </c>
      <c r="F3" s="33"/>
      <c r="G3" s="33"/>
      <c r="H3" s="33"/>
      <c r="I3" s="33" t="s">
        <v>9</v>
      </c>
      <c r="J3" s="33" t="s">
        <v>4</v>
      </c>
      <c r="K3" s="34" t="s">
        <v>5</v>
      </c>
      <c r="L3" s="33" t="s">
        <v>6</v>
      </c>
      <c r="M3" s="33" t="s">
        <v>11</v>
      </c>
      <c r="N3" s="35" t="s">
        <v>19</v>
      </c>
      <c r="O3" s="36"/>
      <c r="P3" s="36"/>
      <c r="Q3" s="36"/>
      <c r="R3" s="36"/>
      <c r="S3" s="36"/>
      <c r="T3" s="36"/>
      <c r="U3" s="36"/>
      <c r="V3" s="36"/>
      <c r="W3" s="36"/>
      <c r="X3" s="37" t="s">
        <v>8</v>
      </c>
      <c r="Y3" s="33" t="s">
        <v>7</v>
      </c>
      <c r="Z3" s="33" t="s">
        <v>20</v>
      </c>
      <c r="AA3" s="37" t="s">
        <v>13</v>
      </c>
    </row>
    <row r="4" spans="1:27" s="38" customFormat="1" ht="16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40"/>
      <c r="L4" s="39"/>
      <c r="M4" s="39"/>
      <c r="N4" s="33" t="s">
        <v>14</v>
      </c>
      <c r="O4" s="33" t="s">
        <v>15</v>
      </c>
      <c r="P4" s="41"/>
      <c r="Q4" s="41"/>
      <c r="R4" s="41"/>
      <c r="S4" s="41"/>
      <c r="T4" s="41"/>
      <c r="U4" s="33" t="s">
        <v>449</v>
      </c>
      <c r="V4" s="33" t="s">
        <v>450</v>
      </c>
      <c r="W4" s="33" t="s">
        <v>451</v>
      </c>
      <c r="X4" s="42"/>
      <c r="Y4" s="39"/>
      <c r="Z4" s="39"/>
      <c r="AA4" s="42"/>
    </row>
    <row r="5" spans="1:27" s="38" customForma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5" t="s">
        <v>16</v>
      </c>
      <c r="Q5" s="45" t="s">
        <v>17</v>
      </c>
      <c r="R5" s="45" t="s">
        <v>18</v>
      </c>
      <c r="S5" s="45" t="s">
        <v>448</v>
      </c>
      <c r="T5" s="45" t="s">
        <v>448</v>
      </c>
      <c r="U5" s="43"/>
      <c r="V5" s="43"/>
      <c r="W5" s="43"/>
      <c r="X5" s="46"/>
      <c r="Y5" s="43"/>
      <c r="Z5" s="43"/>
      <c r="AA5" s="46"/>
    </row>
    <row r="6" spans="1:27" x14ac:dyDescent="0.3">
      <c r="A6" s="47">
        <v>1</v>
      </c>
      <c r="B6" s="3" t="s">
        <v>63</v>
      </c>
      <c r="C6" s="1" t="s">
        <v>27</v>
      </c>
      <c r="D6" s="1" t="s">
        <v>28</v>
      </c>
      <c r="E6" s="1" t="s">
        <v>29</v>
      </c>
      <c r="F6" s="18" t="str">
        <f>LEFT(C6,1)</f>
        <v>К</v>
      </c>
      <c r="G6" s="18" t="str">
        <f>LEFT(D6,1)</f>
        <v>М</v>
      </c>
      <c r="H6" s="18" t="str">
        <f>LEFT(E6,1)</f>
        <v>А</v>
      </c>
      <c r="I6" s="5" t="s">
        <v>62</v>
      </c>
      <c r="J6" s="2" t="s">
        <v>25</v>
      </c>
      <c r="K6" s="8">
        <v>8</v>
      </c>
      <c r="L6" s="2" t="s">
        <v>507</v>
      </c>
      <c r="M6" s="13" t="str">
        <f>CONCATENATE(B6,"-",F6,G6,H6,"-",I6)</f>
        <v>М-КМА-06112005</v>
      </c>
      <c r="N6" s="12">
        <v>8</v>
      </c>
      <c r="O6" s="12">
        <v>0</v>
      </c>
      <c r="P6" s="12">
        <v>0</v>
      </c>
      <c r="Q6" s="12">
        <v>3</v>
      </c>
      <c r="R6" s="12">
        <v>3</v>
      </c>
      <c r="S6" s="12">
        <v>5</v>
      </c>
      <c r="T6" s="12">
        <v>2</v>
      </c>
      <c r="U6" s="12">
        <v>4</v>
      </c>
      <c r="V6" s="12">
        <v>4</v>
      </c>
      <c r="W6" s="12">
        <v>8</v>
      </c>
      <c r="X6" s="25">
        <f>SUM(N6:W6)</f>
        <v>37</v>
      </c>
      <c r="Y6" s="19">
        <v>56</v>
      </c>
      <c r="Z6" s="21">
        <f>X6/Y6</f>
        <v>0.6607142857142857</v>
      </c>
      <c r="AA6" s="56" t="str">
        <f>IF(X6&gt;75%*Y6,"Победитель",IF(X6&gt;50%*Y6,"Призёр","Участник"))</f>
        <v>Призёр</v>
      </c>
    </row>
    <row r="7" spans="1:27" x14ac:dyDescent="0.3">
      <c r="A7" s="47">
        <v>2</v>
      </c>
      <c r="B7" s="16" t="s">
        <v>12</v>
      </c>
      <c r="C7" s="16" t="s">
        <v>238</v>
      </c>
      <c r="D7" s="16" t="s">
        <v>227</v>
      </c>
      <c r="E7" s="16" t="s">
        <v>37</v>
      </c>
      <c r="F7" s="18" t="str">
        <f>LEFT(C7,1)</f>
        <v>Б</v>
      </c>
      <c r="G7" s="18" t="str">
        <f>LEFT(D7,1)</f>
        <v>А</v>
      </c>
      <c r="H7" s="18" t="str">
        <f>LEFT(E7,1)</f>
        <v>А</v>
      </c>
      <c r="I7" s="9">
        <v>11042005</v>
      </c>
      <c r="J7" s="16" t="s">
        <v>230</v>
      </c>
      <c r="K7" s="24">
        <v>8</v>
      </c>
      <c r="L7" s="16" t="s">
        <v>521</v>
      </c>
      <c r="M7" s="13" t="str">
        <f>CONCATENATE(B7,"-",F7,G7,H7,"-",I7)</f>
        <v>Ж-БАА-11042005</v>
      </c>
      <c r="N7" s="20">
        <v>8</v>
      </c>
      <c r="O7" s="20">
        <v>3</v>
      </c>
      <c r="P7" s="20">
        <v>2</v>
      </c>
      <c r="Q7" s="20">
        <v>4</v>
      </c>
      <c r="R7" s="20">
        <v>2</v>
      </c>
      <c r="S7" s="20">
        <v>4</v>
      </c>
      <c r="T7" s="20">
        <v>2</v>
      </c>
      <c r="U7" s="20">
        <v>0</v>
      </c>
      <c r="V7" s="20">
        <v>11</v>
      </c>
      <c r="W7" s="20">
        <v>0</v>
      </c>
      <c r="X7" s="25">
        <f>SUM(N7:W7)</f>
        <v>36</v>
      </c>
      <c r="Y7" s="19">
        <v>56</v>
      </c>
      <c r="Z7" s="21">
        <f>X7/Y7</f>
        <v>0.6428571428571429</v>
      </c>
      <c r="AA7" s="56" t="str">
        <f>IF(X7&gt;75%*Y7,"Победитель",IF(X7&gt;50%*Y7,"Призёр","Участник"))</f>
        <v>Призёр</v>
      </c>
    </row>
    <row r="8" spans="1:27" x14ac:dyDescent="0.3">
      <c r="A8" s="47">
        <v>3</v>
      </c>
      <c r="B8" s="17" t="s">
        <v>12</v>
      </c>
      <c r="C8" s="17" t="s">
        <v>297</v>
      </c>
      <c r="D8" s="17" t="s">
        <v>159</v>
      </c>
      <c r="E8" s="17" t="s">
        <v>52</v>
      </c>
      <c r="F8" s="18" t="str">
        <f>LEFT(C8,1)</f>
        <v>С</v>
      </c>
      <c r="G8" s="18" t="str">
        <f>LEFT(D8,1)</f>
        <v>Д</v>
      </c>
      <c r="H8" s="18" t="str">
        <f>LEFT(E8,1)</f>
        <v>М</v>
      </c>
      <c r="I8" s="6" t="s">
        <v>229</v>
      </c>
      <c r="J8" s="17" t="s">
        <v>265</v>
      </c>
      <c r="K8" s="9">
        <v>8</v>
      </c>
      <c r="L8" s="17" t="s">
        <v>26</v>
      </c>
      <c r="M8" s="13" t="str">
        <f>CONCATENATE(B8,"-",F8,G8,H8,"-",I8)</f>
        <v>Ж-СДМ-05092005</v>
      </c>
      <c r="N8" s="20">
        <v>8</v>
      </c>
      <c r="O8" s="20">
        <v>1</v>
      </c>
      <c r="P8" s="20">
        <v>2</v>
      </c>
      <c r="Q8" s="20">
        <v>1</v>
      </c>
      <c r="R8" s="20">
        <v>1</v>
      </c>
      <c r="S8" s="20">
        <v>2</v>
      </c>
      <c r="T8" s="20">
        <v>4</v>
      </c>
      <c r="U8" s="20">
        <v>6</v>
      </c>
      <c r="V8" s="20">
        <v>5</v>
      </c>
      <c r="W8" s="20">
        <v>4</v>
      </c>
      <c r="X8" s="25">
        <f>SUM(N8:W8)</f>
        <v>34</v>
      </c>
      <c r="Y8" s="19">
        <v>56</v>
      </c>
      <c r="Z8" s="21">
        <f>X8/Y8</f>
        <v>0.6071428571428571</v>
      </c>
      <c r="AA8" s="56" t="str">
        <f>IF(X8&gt;75%*Y8,"Победитель",IF(X8&gt;50%*Y8,"Призёр","Участник"))</f>
        <v>Призёр</v>
      </c>
    </row>
    <row r="9" spans="1:27" x14ac:dyDescent="0.3">
      <c r="A9" s="47">
        <v>4</v>
      </c>
      <c r="B9" s="16" t="s">
        <v>63</v>
      </c>
      <c r="C9" s="26" t="s">
        <v>425</v>
      </c>
      <c r="D9" s="26" t="s">
        <v>426</v>
      </c>
      <c r="E9" s="26" t="s">
        <v>57</v>
      </c>
      <c r="F9" s="18" t="str">
        <f>LEFT(C9,1)</f>
        <v>П</v>
      </c>
      <c r="G9" s="18" t="str">
        <f>LEFT(D9,1)</f>
        <v>И</v>
      </c>
      <c r="H9" s="18" t="str">
        <f>LEFT(E9,1)</f>
        <v>Н</v>
      </c>
      <c r="I9" s="27">
        <v>23072005</v>
      </c>
      <c r="J9" s="11" t="s">
        <v>422</v>
      </c>
      <c r="K9" s="9">
        <v>8</v>
      </c>
      <c r="L9" s="14" t="s">
        <v>505</v>
      </c>
      <c r="M9" s="13" t="str">
        <f>CONCATENATE(B9,"-",F9,G9,H9,"-",I9)</f>
        <v>М-ПИН-23072005</v>
      </c>
      <c r="N9" s="20">
        <v>7</v>
      </c>
      <c r="O9" s="20">
        <v>1</v>
      </c>
      <c r="P9" s="20">
        <v>3</v>
      </c>
      <c r="Q9" s="20">
        <v>2</v>
      </c>
      <c r="R9" s="20">
        <v>1</v>
      </c>
      <c r="S9" s="20">
        <v>4</v>
      </c>
      <c r="T9" s="20">
        <v>2</v>
      </c>
      <c r="U9" s="20">
        <v>4</v>
      </c>
      <c r="V9" s="20">
        <v>5</v>
      </c>
      <c r="W9" s="20">
        <v>0</v>
      </c>
      <c r="X9" s="25">
        <f>SUM(N9:W9)</f>
        <v>29</v>
      </c>
      <c r="Y9" s="19">
        <v>56</v>
      </c>
      <c r="Z9" s="21">
        <f>X9/Y9</f>
        <v>0.5178571428571429</v>
      </c>
      <c r="AA9" s="56" t="str">
        <f>IF(X9&gt;75%*Y9,"Победитель",IF(X9&gt;50%*Y9,"Призёр","Участник"))</f>
        <v>Призёр</v>
      </c>
    </row>
    <row r="10" spans="1:27" x14ac:dyDescent="0.3">
      <c r="A10" s="47">
        <v>5</v>
      </c>
      <c r="B10" s="16" t="s">
        <v>63</v>
      </c>
      <c r="C10" s="16" t="s">
        <v>386</v>
      </c>
      <c r="D10" s="16" t="s">
        <v>223</v>
      </c>
      <c r="E10" s="16" t="s">
        <v>75</v>
      </c>
      <c r="F10" s="18" t="str">
        <f>LEFT(C10,1)</f>
        <v>К</v>
      </c>
      <c r="G10" s="18" t="str">
        <f>LEFT(D10,1)</f>
        <v>П</v>
      </c>
      <c r="H10" s="18" t="str">
        <f>LEFT(E10,1)</f>
        <v>Д</v>
      </c>
      <c r="I10" s="9" t="s">
        <v>387</v>
      </c>
      <c r="J10" s="16" t="s">
        <v>381</v>
      </c>
      <c r="K10" s="24">
        <v>8</v>
      </c>
      <c r="L10" s="16" t="s">
        <v>427</v>
      </c>
      <c r="M10" s="13" t="str">
        <f>CONCATENATE(B10,"-",F10,G10,H10,"-",I10)</f>
        <v>М-КПД-05052006</v>
      </c>
      <c r="N10" s="20">
        <v>9</v>
      </c>
      <c r="O10" s="20">
        <v>2</v>
      </c>
      <c r="P10" s="20">
        <v>3</v>
      </c>
      <c r="Q10" s="20">
        <v>0</v>
      </c>
      <c r="R10" s="20">
        <v>2</v>
      </c>
      <c r="S10" s="20">
        <v>4</v>
      </c>
      <c r="T10" s="20">
        <v>2</v>
      </c>
      <c r="U10" s="20">
        <v>0</v>
      </c>
      <c r="V10" s="20">
        <v>5</v>
      </c>
      <c r="W10" s="20">
        <v>0</v>
      </c>
      <c r="X10" s="25">
        <f>SUM(N10:W10)</f>
        <v>27</v>
      </c>
      <c r="Y10" s="19">
        <v>56</v>
      </c>
      <c r="Z10" s="21">
        <f>X10/Y10</f>
        <v>0.48214285714285715</v>
      </c>
      <c r="AA10" s="56" t="str">
        <f>IF(X10&gt;75%*Y10,"Победитель",IF(X10&gt;50%*Y10,"Призёр","Участник"))</f>
        <v>Участник</v>
      </c>
    </row>
    <row r="11" spans="1:27" x14ac:dyDescent="0.3">
      <c r="A11" s="47">
        <v>6</v>
      </c>
      <c r="B11" s="3" t="s">
        <v>12</v>
      </c>
      <c r="C11" s="1" t="s">
        <v>22</v>
      </c>
      <c r="D11" s="1" t="s">
        <v>23</v>
      </c>
      <c r="E11" s="1" t="s">
        <v>24</v>
      </c>
      <c r="F11" s="18" t="str">
        <f>LEFT(C11,1)</f>
        <v>К</v>
      </c>
      <c r="G11" s="18" t="str">
        <f>LEFT(D11,1)</f>
        <v>С</v>
      </c>
      <c r="H11" s="18" t="str">
        <f>LEFT(E11,1)</f>
        <v>В</v>
      </c>
      <c r="I11" s="5" t="s">
        <v>61</v>
      </c>
      <c r="J11" s="2" t="s">
        <v>25</v>
      </c>
      <c r="K11" s="8">
        <v>8</v>
      </c>
      <c r="L11" s="2" t="s">
        <v>506</v>
      </c>
      <c r="M11" s="13" t="str">
        <f>CONCATENATE(B11,"-",F11,G11,H11,"-",I11)</f>
        <v>Ж-КСВ-09062005</v>
      </c>
      <c r="N11" s="12">
        <v>10</v>
      </c>
      <c r="O11" s="12">
        <v>1</v>
      </c>
      <c r="P11" s="12">
        <v>2</v>
      </c>
      <c r="Q11" s="12">
        <v>0</v>
      </c>
      <c r="R11" s="12">
        <v>1</v>
      </c>
      <c r="S11" s="12">
        <v>4</v>
      </c>
      <c r="T11" s="12">
        <v>3</v>
      </c>
      <c r="U11" s="12">
        <v>0</v>
      </c>
      <c r="V11" s="12">
        <v>2</v>
      </c>
      <c r="W11" s="12">
        <v>0</v>
      </c>
      <c r="X11" s="25">
        <f>SUM(N11:W11)</f>
        <v>23</v>
      </c>
      <c r="Y11" s="19">
        <v>56</v>
      </c>
      <c r="Z11" s="21">
        <f>X11/Y11</f>
        <v>0.4107142857142857</v>
      </c>
      <c r="AA11" s="56" t="str">
        <f>IF(X11&gt;75%*Y11,"Победитель",IF(X11&gt;50%*Y11,"Призёр","Участник"))</f>
        <v>Участник</v>
      </c>
    </row>
    <row r="12" spans="1:27" x14ac:dyDescent="0.3">
      <c r="A12" s="47">
        <v>7</v>
      </c>
      <c r="B12" s="17" t="s">
        <v>12</v>
      </c>
      <c r="C12" s="17" t="s">
        <v>228</v>
      </c>
      <c r="D12" s="17" t="s">
        <v>54</v>
      </c>
      <c r="E12" s="17" t="s">
        <v>300</v>
      </c>
      <c r="F12" s="18" t="str">
        <f>LEFT(C12,1)</f>
        <v>П</v>
      </c>
      <c r="G12" s="18" t="str">
        <f>LEFT(D12,1)</f>
        <v>А</v>
      </c>
      <c r="H12" s="18" t="str">
        <f>LEFT(E12,1)</f>
        <v>И</v>
      </c>
      <c r="I12" s="6" t="s">
        <v>351</v>
      </c>
      <c r="J12" s="17" t="s">
        <v>265</v>
      </c>
      <c r="K12" s="6" t="s">
        <v>347</v>
      </c>
      <c r="L12" s="17" t="s">
        <v>509</v>
      </c>
      <c r="M12" s="13" t="str">
        <f>CONCATENATE(B12,"-",F12,G12,H12,"-",I12)</f>
        <v>Ж-ПАИ-31072005</v>
      </c>
      <c r="N12" s="20">
        <v>6</v>
      </c>
      <c r="O12" s="20">
        <v>1</v>
      </c>
      <c r="P12" s="20">
        <v>1</v>
      </c>
      <c r="Q12" s="20">
        <v>2</v>
      </c>
      <c r="R12" s="20">
        <v>0</v>
      </c>
      <c r="S12" s="20">
        <v>2</v>
      </c>
      <c r="T12" s="20">
        <v>2</v>
      </c>
      <c r="U12" s="20">
        <v>0</v>
      </c>
      <c r="V12" s="20">
        <v>8</v>
      </c>
      <c r="W12" s="20">
        <v>0</v>
      </c>
      <c r="X12" s="25">
        <f>SUM(N12:W12)</f>
        <v>22</v>
      </c>
      <c r="Y12" s="19">
        <v>56</v>
      </c>
      <c r="Z12" s="21">
        <f>X12/Y12</f>
        <v>0.39285714285714285</v>
      </c>
      <c r="AA12" s="56" t="str">
        <f>IF(X12&gt;75%*Y12,"Победитель",IF(X12&gt;50%*Y12,"Призёр","Участник"))</f>
        <v>Участник</v>
      </c>
    </row>
    <row r="13" spans="1:27" x14ac:dyDescent="0.3">
      <c r="A13" s="47">
        <v>8</v>
      </c>
      <c r="B13" s="17" t="s">
        <v>447</v>
      </c>
      <c r="C13" s="17" t="s">
        <v>269</v>
      </c>
      <c r="D13" s="17" t="s">
        <v>80</v>
      </c>
      <c r="E13" s="17" t="s">
        <v>60</v>
      </c>
      <c r="F13" s="18" t="str">
        <f>LEFT(C13,1)</f>
        <v>Ф</v>
      </c>
      <c r="G13" s="18" t="str">
        <f>LEFT(D13,1)</f>
        <v>Т</v>
      </c>
      <c r="H13" s="18" t="str">
        <f>LEFT(E13,1)</f>
        <v>М</v>
      </c>
      <c r="I13" s="6" t="s">
        <v>349</v>
      </c>
      <c r="J13" s="17" t="s">
        <v>265</v>
      </c>
      <c r="K13" s="9">
        <v>8</v>
      </c>
      <c r="L13" s="17" t="s">
        <v>508</v>
      </c>
      <c r="M13" s="13" t="str">
        <f>CONCATENATE(B13,"-",F13,G13,H13,"-",I13)</f>
        <v>М -ФТМ-18042005</v>
      </c>
      <c r="N13" s="20">
        <v>7</v>
      </c>
      <c r="O13" s="20">
        <v>1</v>
      </c>
      <c r="P13" s="20">
        <v>2</v>
      </c>
      <c r="Q13" s="20">
        <v>3</v>
      </c>
      <c r="R13" s="20">
        <v>2</v>
      </c>
      <c r="S13" s="20">
        <v>2</v>
      </c>
      <c r="T13" s="20">
        <v>1</v>
      </c>
      <c r="U13" s="20">
        <v>0</v>
      </c>
      <c r="V13" s="20">
        <v>3</v>
      </c>
      <c r="W13" s="20">
        <v>0</v>
      </c>
      <c r="X13" s="25">
        <f>SUM(N13:W13)</f>
        <v>21</v>
      </c>
      <c r="Y13" s="19">
        <v>56</v>
      </c>
      <c r="Z13" s="21">
        <f>X13/Y13</f>
        <v>0.375</v>
      </c>
      <c r="AA13" s="56" t="str">
        <f>IF(X13&gt;75%*Y13,"Победитель",IF(X13&gt;50%*Y13,"Призёр","Участник"))</f>
        <v>Участник</v>
      </c>
    </row>
    <row r="14" spans="1:27" x14ac:dyDescent="0.3">
      <c r="A14" s="47">
        <v>9</v>
      </c>
      <c r="B14" s="17" t="s">
        <v>12</v>
      </c>
      <c r="C14" s="17" t="s">
        <v>267</v>
      </c>
      <c r="D14" s="17" t="s">
        <v>298</v>
      </c>
      <c r="E14" s="17" t="s">
        <v>87</v>
      </c>
      <c r="F14" s="18" t="str">
        <f>LEFT(C14,1)</f>
        <v>К</v>
      </c>
      <c r="G14" s="18" t="str">
        <f>LEFT(D14,1)</f>
        <v>И</v>
      </c>
      <c r="H14" s="18" t="str">
        <f>LEFT(E14,1)</f>
        <v>А</v>
      </c>
      <c r="I14" s="6" t="s">
        <v>350</v>
      </c>
      <c r="J14" s="17" t="s">
        <v>265</v>
      </c>
      <c r="K14" s="9">
        <v>8</v>
      </c>
      <c r="L14" s="17" t="s">
        <v>33</v>
      </c>
      <c r="M14" s="13" t="str">
        <f>CONCATENATE(B14,"-",F14,G14,H14,"-",I14)</f>
        <v>Ж-КИА-04052005</v>
      </c>
      <c r="N14" s="20">
        <v>8</v>
      </c>
      <c r="O14" s="20">
        <v>2</v>
      </c>
      <c r="P14" s="20">
        <v>3</v>
      </c>
      <c r="Q14" s="20">
        <v>1</v>
      </c>
      <c r="R14" s="20">
        <v>4</v>
      </c>
      <c r="S14" s="20">
        <v>2</v>
      </c>
      <c r="T14" s="20">
        <v>0</v>
      </c>
      <c r="U14" s="20">
        <v>0</v>
      </c>
      <c r="V14" s="20">
        <v>0</v>
      </c>
      <c r="W14" s="20">
        <v>0</v>
      </c>
      <c r="X14" s="25">
        <f>SUM(N14:W14)</f>
        <v>20</v>
      </c>
      <c r="Y14" s="19">
        <v>56</v>
      </c>
      <c r="Z14" s="21">
        <f>X14/Y14</f>
        <v>0.35714285714285715</v>
      </c>
      <c r="AA14" s="56" t="str">
        <f>IF(X14&gt;75%*Y14,"Победитель",IF(X14&gt;50%*Y14,"Призёр","Участник"))</f>
        <v>Участник</v>
      </c>
    </row>
    <row r="15" spans="1:27" x14ac:dyDescent="0.3">
      <c r="A15" s="47">
        <v>10</v>
      </c>
      <c r="B15" s="16" t="s">
        <v>12</v>
      </c>
      <c r="C15" s="16" t="s">
        <v>155</v>
      </c>
      <c r="D15" s="16" t="s">
        <v>156</v>
      </c>
      <c r="E15" s="16" t="s">
        <v>157</v>
      </c>
      <c r="F15" s="18" t="str">
        <f>LEFT(C15,1)</f>
        <v>Д</v>
      </c>
      <c r="G15" s="18" t="str">
        <f>LEFT(D15,1)</f>
        <v>Л</v>
      </c>
      <c r="H15" s="18" t="str">
        <f>LEFT(E15,1)</f>
        <v>М</v>
      </c>
      <c r="I15" s="9" t="s">
        <v>158</v>
      </c>
      <c r="J15" s="16" t="s">
        <v>86</v>
      </c>
      <c r="K15" s="24">
        <v>8</v>
      </c>
      <c r="L15" s="16" t="s">
        <v>452</v>
      </c>
      <c r="M15" s="13" t="str">
        <f>CONCATENATE(B15,"-",F15,G15,H15,"-",I15)</f>
        <v>Ж-ДЛМ-17082005</v>
      </c>
      <c r="N15" s="20">
        <v>4</v>
      </c>
      <c r="O15" s="20">
        <v>0</v>
      </c>
      <c r="P15" s="20">
        <v>2</v>
      </c>
      <c r="Q15" s="20">
        <v>0</v>
      </c>
      <c r="R15" s="20">
        <v>0</v>
      </c>
      <c r="S15" s="20">
        <v>2</v>
      </c>
      <c r="T15" s="20">
        <v>5</v>
      </c>
      <c r="U15" s="20">
        <v>0</v>
      </c>
      <c r="V15" s="20">
        <v>5</v>
      </c>
      <c r="W15" s="20">
        <v>0</v>
      </c>
      <c r="X15" s="25">
        <f>SUM(N15:W15)</f>
        <v>18</v>
      </c>
      <c r="Y15" s="19">
        <v>56</v>
      </c>
      <c r="Z15" s="21">
        <f>X15/Y15</f>
        <v>0.32142857142857145</v>
      </c>
      <c r="AA15" s="56" t="str">
        <f>IF(X15&gt;75%*Y15,"Победитель",IF(X15&gt;50%*Y15,"Призёр","Участник"))</f>
        <v>Участник</v>
      </c>
    </row>
    <row r="16" spans="1:27" x14ac:dyDescent="0.3">
      <c r="A16" s="47">
        <v>11</v>
      </c>
      <c r="B16" s="17" t="s">
        <v>12</v>
      </c>
      <c r="C16" s="17" t="s">
        <v>296</v>
      </c>
      <c r="D16" s="17" t="s">
        <v>227</v>
      </c>
      <c r="E16" s="17" t="s">
        <v>45</v>
      </c>
      <c r="F16" s="18" t="str">
        <f>LEFT(C16,1)</f>
        <v>Ф</v>
      </c>
      <c r="G16" s="18" t="str">
        <f>LEFT(D16,1)</f>
        <v>А</v>
      </c>
      <c r="H16" s="18" t="str">
        <f>LEFT(E16,1)</f>
        <v>С</v>
      </c>
      <c r="I16" s="6" t="s">
        <v>348</v>
      </c>
      <c r="J16" s="17" t="s">
        <v>265</v>
      </c>
      <c r="K16" s="10" t="s">
        <v>347</v>
      </c>
      <c r="L16" s="17" t="s">
        <v>32</v>
      </c>
      <c r="M16" s="13" t="str">
        <f>CONCATENATE(B16,"-",F16,G16,H16,"-",I16)</f>
        <v>Ж-ФАС-04122005</v>
      </c>
      <c r="N16" s="20">
        <v>6</v>
      </c>
      <c r="O16" s="20">
        <v>1</v>
      </c>
      <c r="P16" s="20">
        <v>1</v>
      </c>
      <c r="Q16" s="20">
        <v>0</v>
      </c>
      <c r="R16" s="20">
        <v>0</v>
      </c>
      <c r="S16" s="20">
        <v>0</v>
      </c>
      <c r="T16" s="20">
        <v>2</v>
      </c>
      <c r="U16" s="20">
        <v>1</v>
      </c>
      <c r="V16" s="20">
        <v>0</v>
      </c>
      <c r="W16" s="20">
        <v>0</v>
      </c>
      <c r="X16" s="25">
        <f>SUM(N16:W16)</f>
        <v>11</v>
      </c>
      <c r="Y16" s="19">
        <v>56</v>
      </c>
      <c r="Z16" s="21">
        <f>X16/Y16</f>
        <v>0.19642857142857142</v>
      </c>
      <c r="AA16" s="56" t="str">
        <f>IF(X16&gt;75%*Y16,"Победитель",IF(X16&gt;50%*Y16,"Призёр","Участник"))</f>
        <v>Участник</v>
      </c>
    </row>
  </sheetData>
  <sheetProtection password="CF7A" sheet="1" objects="1" scenarios="1"/>
  <mergeCells count="23">
    <mergeCell ref="W4:W5"/>
    <mergeCell ref="M3:M5"/>
    <mergeCell ref="N3:W3"/>
    <mergeCell ref="X3:X5"/>
    <mergeCell ref="Y3:Y5"/>
    <mergeCell ref="Z3:Z5"/>
    <mergeCell ref="AA3:AA5"/>
    <mergeCell ref="N4:N5"/>
    <mergeCell ref="O4:O5"/>
    <mergeCell ref="U4:U5"/>
    <mergeCell ref="V4:V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"/>
  <sheetViews>
    <sheetView zoomScale="70" zoomScaleNormal="70" workbookViewId="0">
      <selection activeCell="A33" sqref="A33:XFD135"/>
    </sheetView>
  </sheetViews>
  <sheetFormatPr defaultRowHeight="18.75" x14ac:dyDescent="0.3"/>
  <cols>
    <col min="1" max="1" width="7.42578125" style="49" customWidth="1"/>
    <col min="2" max="2" width="6.85546875" style="50" customWidth="1"/>
    <col min="3" max="3" width="20.28515625" style="50" hidden="1" customWidth="1"/>
    <col min="4" max="4" width="18" style="50" hidden="1" customWidth="1"/>
    <col min="5" max="5" width="22.140625" style="50" hidden="1" customWidth="1"/>
    <col min="6" max="8" width="4.140625" style="50" hidden="1" customWidth="1"/>
    <col min="9" max="9" width="14.140625" style="51" hidden="1" customWidth="1"/>
    <col min="10" max="10" width="24.5703125" style="50" customWidth="1"/>
    <col min="11" max="11" width="8.140625" style="52" customWidth="1"/>
    <col min="12" max="12" width="11.28515625" style="50" hidden="1" customWidth="1"/>
    <col min="13" max="13" width="22.28515625" style="49" customWidth="1"/>
    <col min="14" max="14" width="6.140625" style="53" customWidth="1"/>
    <col min="15" max="23" width="6" style="53" customWidth="1"/>
    <col min="24" max="24" width="10.140625" style="55" customWidth="1"/>
    <col min="25" max="25" width="10" style="54" customWidth="1"/>
    <col min="26" max="26" width="10" style="49" customWidth="1"/>
    <col min="27" max="27" width="12.5703125" style="55" customWidth="1"/>
    <col min="28" max="16384" width="9.140625" style="48"/>
  </cols>
  <sheetData>
    <row r="1" spans="1:27" s="29" customFormat="1" x14ac:dyDescent="0.3">
      <c r="A1" s="29" t="s">
        <v>492</v>
      </c>
      <c r="I1" s="30"/>
      <c r="K1" s="31"/>
      <c r="X1" s="32"/>
      <c r="AA1" s="32"/>
    </row>
    <row r="2" spans="1:27" s="29" customFormat="1" x14ac:dyDescent="0.3">
      <c r="A2" s="57" t="s">
        <v>493</v>
      </c>
      <c r="B2" s="58"/>
      <c r="C2" s="58"/>
      <c r="D2" s="58"/>
      <c r="I2" s="30"/>
      <c r="K2" s="31"/>
      <c r="X2" s="32"/>
      <c r="AA2" s="32"/>
    </row>
    <row r="3" spans="1:27" s="38" customFormat="1" ht="22.5" customHeight="1" x14ac:dyDescent="0.25">
      <c r="A3" s="33" t="s">
        <v>0</v>
      </c>
      <c r="B3" s="33" t="s">
        <v>10</v>
      </c>
      <c r="C3" s="33" t="s">
        <v>1</v>
      </c>
      <c r="D3" s="33" t="s">
        <v>2</v>
      </c>
      <c r="E3" s="33" t="s">
        <v>3</v>
      </c>
      <c r="F3" s="33"/>
      <c r="G3" s="33"/>
      <c r="H3" s="33"/>
      <c r="I3" s="33" t="s">
        <v>9</v>
      </c>
      <c r="J3" s="33" t="s">
        <v>4</v>
      </c>
      <c r="K3" s="34" t="s">
        <v>5</v>
      </c>
      <c r="L3" s="33" t="s">
        <v>6</v>
      </c>
      <c r="M3" s="33" t="s">
        <v>11</v>
      </c>
      <c r="N3" s="35" t="s">
        <v>19</v>
      </c>
      <c r="O3" s="36"/>
      <c r="P3" s="36"/>
      <c r="Q3" s="36"/>
      <c r="R3" s="36"/>
      <c r="S3" s="36"/>
      <c r="T3" s="36"/>
      <c r="U3" s="36"/>
      <c r="V3" s="36"/>
      <c r="W3" s="36"/>
      <c r="X3" s="37" t="s">
        <v>8</v>
      </c>
      <c r="Y3" s="33" t="s">
        <v>7</v>
      </c>
      <c r="Z3" s="33" t="s">
        <v>20</v>
      </c>
      <c r="AA3" s="37" t="s">
        <v>13</v>
      </c>
    </row>
    <row r="4" spans="1:27" s="38" customFormat="1" ht="16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40"/>
      <c r="L4" s="39"/>
      <c r="M4" s="39"/>
      <c r="N4" s="33" t="s">
        <v>14</v>
      </c>
      <c r="O4" s="33" t="s">
        <v>15</v>
      </c>
      <c r="P4" s="41"/>
      <c r="Q4" s="41"/>
      <c r="R4" s="41"/>
      <c r="S4" s="41"/>
      <c r="T4" s="41"/>
      <c r="U4" s="33" t="s">
        <v>449</v>
      </c>
      <c r="V4" s="33" t="s">
        <v>450</v>
      </c>
      <c r="W4" s="33" t="s">
        <v>451</v>
      </c>
      <c r="X4" s="42"/>
      <c r="Y4" s="39"/>
      <c r="Z4" s="39"/>
      <c r="AA4" s="42"/>
    </row>
    <row r="5" spans="1:27" s="38" customForma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5" t="s">
        <v>16</v>
      </c>
      <c r="Q5" s="45" t="s">
        <v>17</v>
      </c>
      <c r="R5" s="45" t="s">
        <v>18</v>
      </c>
      <c r="S5" s="45" t="s">
        <v>448</v>
      </c>
      <c r="T5" s="45" t="s">
        <v>448</v>
      </c>
      <c r="U5" s="43"/>
      <c r="V5" s="43"/>
      <c r="W5" s="43"/>
      <c r="X5" s="46"/>
      <c r="Y5" s="43"/>
      <c r="Z5" s="43"/>
      <c r="AA5" s="46"/>
    </row>
    <row r="6" spans="1:27" x14ac:dyDescent="0.3">
      <c r="A6" s="47">
        <v>1</v>
      </c>
      <c r="B6" s="16" t="s">
        <v>12</v>
      </c>
      <c r="C6" s="16" t="s">
        <v>395</v>
      </c>
      <c r="D6" s="16" t="s">
        <v>105</v>
      </c>
      <c r="E6" s="16" t="s">
        <v>37</v>
      </c>
      <c r="F6" s="18" t="str">
        <f>LEFT(C6,1)</f>
        <v>Б</v>
      </c>
      <c r="G6" s="18" t="str">
        <f>LEFT(D6,1)</f>
        <v>Д</v>
      </c>
      <c r="H6" s="18" t="str">
        <f>LEFT(E6,1)</f>
        <v>А</v>
      </c>
      <c r="I6" s="9" t="s">
        <v>394</v>
      </c>
      <c r="J6" s="16" t="s">
        <v>381</v>
      </c>
      <c r="K6" s="24">
        <v>9</v>
      </c>
      <c r="L6" s="16" t="s">
        <v>529</v>
      </c>
      <c r="M6" s="13" t="str">
        <f>CONCATENATE(B6,"-",F6,G6,H6,"-",I6)</f>
        <v>Ж-БДА-26012005</v>
      </c>
      <c r="N6" s="20">
        <v>6</v>
      </c>
      <c r="O6" s="20">
        <v>7</v>
      </c>
      <c r="P6" s="20">
        <v>4</v>
      </c>
      <c r="Q6" s="20">
        <v>4</v>
      </c>
      <c r="R6" s="20">
        <v>2</v>
      </c>
      <c r="S6" s="20">
        <v>0</v>
      </c>
      <c r="T6" s="20">
        <v>0</v>
      </c>
      <c r="U6" s="20">
        <v>7</v>
      </c>
      <c r="V6" s="20">
        <v>1</v>
      </c>
      <c r="W6" s="20"/>
      <c r="X6" s="25">
        <f>SUM(N6:W6)</f>
        <v>31</v>
      </c>
      <c r="Y6" s="19">
        <v>150</v>
      </c>
      <c r="Z6" s="21">
        <f>X6/Y6</f>
        <v>0.20666666666666667</v>
      </c>
      <c r="AA6" s="56" t="str">
        <f>IF(X6&gt;75%*Y6,"Победитель",IF(X6&gt;50%*Y6,"Призёр","Участник"))</f>
        <v>Участник</v>
      </c>
    </row>
    <row r="7" spans="1:27" x14ac:dyDescent="0.3">
      <c r="A7" s="47">
        <v>2</v>
      </c>
      <c r="B7" s="16" t="s">
        <v>12</v>
      </c>
      <c r="C7" s="16" t="s">
        <v>299</v>
      </c>
      <c r="D7" s="16" t="s">
        <v>309</v>
      </c>
      <c r="E7" s="16" t="s">
        <v>87</v>
      </c>
      <c r="F7" s="18" t="str">
        <f>LEFT(C7,1)</f>
        <v>В</v>
      </c>
      <c r="G7" s="18" t="str">
        <f>LEFT(D7,1)</f>
        <v>Е</v>
      </c>
      <c r="H7" s="18" t="str">
        <f>LEFT(E7,1)</f>
        <v>А</v>
      </c>
      <c r="I7" s="9">
        <v>20022004</v>
      </c>
      <c r="J7" s="16" t="s">
        <v>422</v>
      </c>
      <c r="K7" s="24">
        <v>9</v>
      </c>
      <c r="L7" s="16" t="s">
        <v>620</v>
      </c>
      <c r="M7" s="13" t="str">
        <f>CONCATENATE(B7,"-",F7,G7,H7,"-",I7)</f>
        <v>Ж-ВЕА-20022004</v>
      </c>
      <c r="N7" s="20">
        <v>0</v>
      </c>
      <c r="O7" s="20">
        <v>4</v>
      </c>
      <c r="P7" s="20">
        <v>0</v>
      </c>
      <c r="Q7" s="20">
        <v>8</v>
      </c>
      <c r="R7" s="20">
        <v>2</v>
      </c>
      <c r="S7" s="20">
        <v>0</v>
      </c>
      <c r="T7" s="20">
        <v>16</v>
      </c>
      <c r="U7" s="20">
        <v>1</v>
      </c>
      <c r="V7" s="20">
        <v>0</v>
      </c>
      <c r="W7" s="20">
        <v>0</v>
      </c>
      <c r="X7" s="25">
        <f>SUM(N7:W7)</f>
        <v>31</v>
      </c>
      <c r="Y7" s="19">
        <v>150</v>
      </c>
      <c r="Z7" s="21">
        <f>X7/Y7</f>
        <v>0.20666666666666667</v>
      </c>
      <c r="AA7" s="56" t="str">
        <f>IF(X7&gt;75%*Y7,"Победитель",IF(X7&gt;50%*Y7,"Призёр","Участник"))</f>
        <v>Участник</v>
      </c>
    </row>
    <row r="8" spans="1:27" x14ac:dyDescent="0.3">
      <c r="A8" s="47">
        <v>3</v>
      </c>
      <c r="B8" s="16" t="s">
        <v>12</v>
      </c>
      <c r="C8" s="16" t="s">
        <v>144</v>
      </c>
      <c r="D8" s="16" t="s">
        <v>99</v>
      </c>
      <c r="E8" s="16" t="s">
        <v>39</v>
      </c>
      <c r="F8" s="18" t="str">
        <f>LEFT(C8,1)</f>
        <v>К</v>
      </c>
      <c r="G8" s="18" t="str">
        <f>LEFT(D8,1)</f>
        <v>С</v>
      </c>
      <c r="H8" s="18" t="str">
        <f>LEFT(E8,1)</f>
        <v>А</v>
      </c>
      <c r="I8" s="9" t="s">
        <v>145</v>
      </c>
      <c r="J8" s="16" t="s">
        <v>86</v>
      </c>
      <c r="K8" s="24">
        <v>9</v>
      </c>
      <c r="L8" s="16" t="s">
        <v>566</v>
      </c>
      <c r="M8" s="13" t="str">
        <f>CONCATENATE(B8,"-",F8,G8,H8,"-",I8)</f>
        <v>Ж-КСА-29092004</v>
      </c>
      <c r="N8" s="20">
        <v>2</v>
      </c>
      <c r="O8" s="20">
        <v>4</v>
      </c>
      <c r="P8" s="20">
        <v>4</v>
      </c>
      <c r="Q8" s="20">
        <v>4</v>
      </c>
      <c r="R8" s="20">
        <v>2</v>
      </c>
      <c r="S8" s="20">
        <v>0</v>
      </c>
      <c r="T8" s="20">
        <v>0</v>
      </c>
      <c r="U8" s="20">
        <v>6</v>
      </c>
      <c r="V8" s="20">
        <v>5</v>
      </c>
      <c r="W8" s="20"/>
      <c r="X8" s="25">
        <f>SUM(N8:W8)</f>
        <v>27</v>
      </c>
      <c r="Y8" s="19">
        <v>150</v>
      </c>
      <c r="Z8" s="21">
        <f>X8/Y8</f>
        <v>0.18</v>
      </c>
      <c r="AA8" s="56" t="str">
        <f>IF(X8&gt;75%*Y8,"Победитель",IF(X8&gt;50%*Y8,"Призёр","Участник"))</f>
        <v>Участник</v>
      </c>
    </row>
    <row r="9" spans="1:27" x14ac:dyDescent="0.3">
      <c r="A9" s="47">
        <v>4</v>
      </c>
      <c r="B9" s="17" t="s">
        <v>12</v>
      </c>
      <c r="C9" s="17" t="s">
        <v>304</v>
      </c>
      <c r="D9" s="17" t="s">
        <v>50</v>
      </c>
      <c r="E9" s="17" t="s">
        <v>37</v>
      </c>
      <c r="F9" s="18" t="str">
        <f>LEFT(C9,1)</f>
        <v>С</v>
      </c>
      <c r="G9" s="18" t="str">
        <f>LEFT(D9,1)</f>
        <v>М</v>
      </c>
      <c r="H9" s="18" t="str">
        <f>LEFT(E9,1)</f>
        <v>А</v>
      </c>
      <c r="I9" s="6" t="s">
        <v>353</v>
      </c>
      <c r="J9" s="17" t="s">
        <v>265</v>
      </c>
      <c r="K9" s="6" t="s">
        <v>352</v>
      </c>
      <c r="L9" s="17" t="s">
        <v>433</v>
      </c>
      <c r="M9" s="13" t="str">
        <f>CONCATENATE(B9,"-",F9,G9,H9,"-",I9)</f>
        <v>Ж-СМА-02092005</v>
      </c>
      <c r="N9" s="20">
        <v>0</v>
      </c>
      <c r="O9" s="20">
        <v>5</v>
      </c>
      <c r="P9" s="20">
        <v>4</v>
      </c>
      <c r="Q9" s="20">
        <v>8</v>
      </c>
      <c r="R9" s="20">
        <v>0</v>
      </c>
      <c r="S9" s="20">
        <v>0</v>
      </c>
      <c r="T9" s="20">
        <v>0</v>
      </c>
      <c r="U9" s="20">
        <v>9</v>
      </c>
      <c r="V9" s="20">
        <v>0</v>
      </c>
      <c r="W9" s="20">
        <v>0</v>
      </c>
      <c r="X9" s="25">
        <f>SUM(N9:W9)</f>
        <v>26</v>
      </c>
      <c r="Y9" s="19">
        <v>150</v>
      </c>
      <c r="Z9" s="21">
        <f>X9/Y9</f>
        <v>0.17333333333333334</v>
      </c>
      <c r="AA9" s="56" t="str">
        <f>IF(X9&gt;75%*Y9,"Победитель",IF(X9&gt;50%*Y9,"Призёр","Участник"))</f>
        <v>Участник</v>
      </c>
    </row>
    <row r="10" spans="1:27" x14ac:dyDescent="0.3">
      <c r="A10" s="47">
        <v>5</v>
      </c>
      <c r="B10" s="16" t="s">
        <v>12</v>
      </c>
      <c r="C10" s="16" t="s">
        <v>146</v>
      </c>
      <c r="D10" s="16" t="s">
        <v>77</v>
      </c>
      <c r="E10" s="16" t="s">
        <v>87</v>
      </c>
      <c r="F10" s="18" t="str">
        <f>LEFT(C10,1)</f>
        <v>К</v>
      </c>
      <c r="G10" s="18" t="str">
        <f>LEFT(D10,1)</f>
        <v>Н</v>
      </c>
      <c r="H10" s="18" t="str">
        <f>LEFT(E10,1)</f>
        <v>А</v>
      </c>
      <c r="I10" s="9" t="s">
        <v>76</v>
      </c>
      <c r="J10" s="16" t="s">
        <v>86</v>
      </c>
      <c r="K10" s="24">
        <v>9</v>
      </c>
      <c r="L10" s="16" t="s">
        <v>516</v>
      </c>
      <c r="M10" s="13" t="str">
        <f>CONCATENATE(B10,"-",F10,G10,H10,"-",I10)</f>
        <v>Ж-КНА-08092004</v>
      </c>
      <c r="N10" s="20">
        <v>2</v>
      </c>
      <c r="O10" s="20">
        <v>5</v>
      </c>
      <c r="P10" s="20">
        <v>4</v>
      </c>
      <c r="Q10" s="20">
        <v>4</v>
      </c>
      <c r="R10" s="20">
        <v>4</v>
      </c>
      <c r="S10" s="20">
        <v>0</v>
      </c>
      <c r="T10" s="20">
        <v>0</v>
      </c>
      <c r="U10" s="20">
        <v>3</v>
      </c>
      <c r="V10" s="20">
        <v>1</v>
      </c>
      <c r="W10" s="20"/>
      <c r="X10" s="25">
        <f>SUM(N10:W10)</f>
        <v>23</v>
      </c>
      <c r="Y10" s="19">
        <v>150</v>
      </c>
      <c r="Z10" s="21">
        <f>X10/Y10</f>
        <v>0.15333333333333332</v>
      </c>
      <c r="AA10" s="56" t="str">
        <f>IF(X10&gt;75%*Y10,"Победитель",IF(X10&gt;50%*Y10,"Призёр","Участник"))</f>
        <v>Участник</v>
      </c>
    </row>
    <row r="11" spans="1:27" x14ac:dyDescent="0.3">
      <c r="A11" s="47">
        <v>6</v>
      </c>
      <c r="B11" s="16" t="s">
        <v>63</v>
      </c>
      <c r="C11" s="16" t="s">
        <v>224</v>
      </c>
      <c r="D11" s="16" t="s">
        <v>223</v>
      </c>
      <c r="E11" s="16" t="s">
        <v>150</v>
      </c>
      <c r="F11" s="18" t="str">
        <f>LEFT(C11,1)</f>
        <v>В</v>
      </c>
      <c r="G11" s="18" t="str">
        <f>LEFT(D11,1)</f>
        <v>П</v>
      </c>
      <c r="H11" s="18" t="str">
        <f>LEFT(E11,1)</f>
        <v>П</v>
      </c>
      <c r="I11" s="9" t="s">
        <v>394</v>
      </c>
      <c r="J11" s="16" t="s">
        <v>381</v>
      </c>
      <c r="K11" s="24">
        <v>9</v>
      </c>
      <c r="L11" s="16" t="s">
        <v>528</v>
      </c>
      <c r="M11" s="13" t="str">
        <f>CONCATENATE(B11,"-",F11,G11,H11,"-",I11)</f>
        <v>М-ВПП-26012005</v>
      </c>
      <c r="N11" s="20">
        <v>0</v>
      </c>
      <c r="O11" s="20">
        <v>8</v>
      </c>
      <c r="P11" s="20">
        <v>4</v>
      </c>
      <c r="Q11" s="20">
        <v>4</v>
      </c>
      <c r="R11" s="20">
        <v>2</v>
      </c>
      <c r="S11" s="20">
        <v>0</v>
      </c>
      <c r="T11" s="20">
        <v>0</v>
      </c>
      <c r="U11" s="20">
        <v>3</v>
      </c>
      <c r="V11" s="20">
        <v>1</v>
      </c>
      <c r="W11" s="20"/>
      <c r="X11" s="25">
        <f>SUM(N11:W11)</f>
        <v>22</v>
      </c>
      <c r="Y11" s="19">
        <v>150</v>
      </c>
      <c r="Z11" s="21">
        <f>X11/Y11</f>
        <v>0.14666666666666667</v>
      </c>
      <c r="AA11" s="56" t="str">
        <f>IF(X11&gt;75%*Y11,"Победитель",IF(X11&gt;50%*Y11,"Призёр","Участник"))</f>
        <v>Участник</v>
      </c>
    </row>
    <row r="12" spans="1:27" x14ac:dyDescent="0.3">
      <c r="A12" s="47">
        <v>7</v>
      </c>
      <c r="B12" s="16" t="s">
        <v>12</v>
      </c>
      <c r="C12" s="26" t="s">
        <v>321</v>
      </c>
      <c r="D12" s="26" t="s">
        <v>227</v>
      </c>
      <c r="E12" s="26" t="s">
        <v>305</v>
      </c>
      <c r="F12" s="18" t="str">
        <f>LEFT(C12,1)</f>
        <v>А</v>
      </c>
      <c r="G12" s="18" t="str">
        <f>LEFT(D12,1)</f>
        <v>А</v>
      </c>
      <c r="H12" s="18" t="str">
        <f>LEFT(E12,1)</f>
        <v>В</v>
      </c>
      <c r="I12" s="27">
        <v>25032004</v>
      </c>
      <c r="J12" s="11" t="s">
        <v>422</v>
      </c>
      <c r="K12" s="9">
        <v>9</v>
      </c>
      <c r="L12" s="16" t="s">
        <v>571</v>
      </c>
      <c r="M12" s="13" t="str">
        <f>CONCATENATE(B12,"-",F12,G12,H12,"-",I12)</f>
        <v>Ж-ААВ-25032004</v>
      </c>
      <c r="N12" s="20">
        <v>0</v>
      </c>
      <c r="O12" s="20">
        <v>3</v>
      </c>
      <c r="P12" s="20">
        <v>8</v>
      </c>
      <c r="Q12" s="20">
        <v>4</v>
      </c>
      <c r="R12" s="20">
        <v>0</v>
      </c>
      <c r="S12" s="20">
        <v>4</v>
      </c>
      <c r="T12" s="20">
        <v>1</v>
      </c>
      <c r="U12" s="20"/>
      <c r="V12" s="20"/>
      <c r="W12" s="20"/>
      <c r="X12" s="25">
        <f>SUM(N12:W12)</f>
        <v>20</v>
      </c>
      <c r="Y12" s="19">
        <v>150</v>
      </c>
      <c r="Z12" s="21">
        <f>X12/Y12</f>
        <v>0.13333333333333333</v>
      </c>
      <c r="AA12" s="56" t="str">
        <f>IF(X12&gt;75%*Y12,"Победитель",IF(X12&gt;50%*Y12,"Призёр","Участник"))</f>
        <v>Участник</v>
      </c>
    </row>
    <row r="13" spans="1:27" x14ac:dyDescent="0.3">
      <c r="A13" s="47">
        <v>8</v>
      </c>
      <c r="B13" s="3" t="s">
        <v>12</v>
      </c>
      <c r="C13" s="1" t="s">
        <v>43</v>
      </c>
      <c r="D13" s="1" t="s">
        <v>44</v>
      </c>
      <c r="E13" s="1" t="s">
        <v>45</v>
      </c>
      <c r="F13" s="18" t="str">
        <f>LEFT(C13,1)</f>
        <v>М</v>
      </c>
      <c r="G13" s="18" t="str">
        <f>LEFT(D13,1)</f>
        <v>Е</v>
      </c>
      <c r="H13" s="18" t="str">
        <f>LEFT(E13,1)</f>
        <v>С</v>
      </c>
      <c r="I13" s="5" t="s">
        <v>65</v>
      </c>
      <c r="J13" s="2" t="s">
        <v>25</v>
      </c>
      <c r="K13" s="8">
        <v>9</v>
      </c>
      <c r="L13" s="1" t="s">
        <v>511</v>
      </c>
      <c r="M13" s="13" t="str">
        <f>CONCATENATE(B13,"-",F13,G13,H13,"-",I13)</f>
        <v>Ж-МЕС-21012005</v>
      </c>
      <c r="N13" s="12">
        <v>0</v>
      </c>
      <c r="O13" s="12">
        <v>7</v>
      </c>
      <c r="P13" s="12">
        <v>0</v>
      </c>
      <c r="Q13" s="12">
        <v>4</v>
      </c>
      <c r="R13" s="12">
        <v>1</v>
      </c>
      <c r="S13" s="12">
        <v>0</v>
      </c>
      <c r="T13" s="12">
        <v>7</v>
      </c>
      <c r="U13" s="12">
        <v>0</v>
      </c>
      <c r="V13" s="12"/>
      <c r="W13" s="12"/>
      <c r="X13" s="25">
        <f>SUM(N13:W13)</f>
        <v>19</v>
      </c>
      <c r="Y13" s="19">
        <v>150</v>
      </c>
      <c r="Z13" s="21">
        <f>X13/Y13</f>
        <v>0.12666666666666668</v>
      </c>
      <c r="AA13" s="56" t="str">
        <f>IF(X13&gt;75%*Y13,"Победитель",IF(X13&gt;50%*Y13,"Призёр","Участник"))</f>
        <v>Участник</v>
      </c>
    </row>
    <row r="14" spans="1:27" x14ac:dyDescent="0.3">
      <c r="A14" s="47">
        <v>9</v>
      </c>
      <c r="B14" s="16" t="s">
        <v>12</v>
      </c>
      <c r="C14" s="16" t="s">
        <v>388</v>
      </c>
      <c r="D14" s="16" t="s">
        <v>162</v>
      </c>
      <c r="E14" s="16" t="s">
        <v>78</v>
      </c>
      <c r="F14" s="18" t="str">
        <f>LEFT(C14,1)</f>
        <v>Н</v>
      </c>
      <c r="G14" s="18" t="str">
        <f>LEFT(D14,1)</f>
        <v>П</v>
      </c>
      <c r="H14" s="18" t="str">
        <f>LEFT(E14,1)</f>
        <v>В</v>
      </c>
      <c r="I14" s="9" t="s">
        <v>389</v>
      </c>
      <c r="J14" s="16" t="s">
        <v>381</v>
      </c>
      <c r="K14" s="24">
        <v>9</v>
      </c>
      <c r="L14" s="16" t="s">
        <v>567</v>
      </c>
      <c r="M14" s="13" t="str">
        <f>CONCATENATE(B14,"-",F14,G14,H14,"-",I14)</f>
        <v>Ж-НПВ-12122003</v>
      </c>
      <c r="N14" s="20">
        <v>2</v>
      </c>
      <c r="O14" s="20">
        <v>6</v>
      </c>
      <c r="P14" s="20">
        <v>0</v>
      </c>
      <c r="Q14" s="20">
        <v>4</v>
      </c>
      <c r="R14" s="20">
        <v>2</v>
      </c>
      <c r="S14" s="20">
        <v>0</v>
      </c>
      <c r="T14" s="20">
        <v>0</v>
      </c>
      <c r="U14" s="20">
        <v>3</v>
      </c>
      <c r="V14" s="20">
        <v>1</v>
      </c>
      <c r="W14" s="20"/>
      <c r="X14" s="25">
        <f>SUM(N14:W14)</f>
        <v>18</v>
      </c>
      <c r="Y14" s="19">
        <v>150</v>
      </c>
      <c r="Z14" s="21">
        <f>X14/Y14</f>
        <v>0.12</v>
      </c>
      <c r="AA14" s="56" t="str">
        <f>IF(X14&gt;75%*Y14,"Победитель",IF(X14&gt;50%*Y14,"Призёр","Участник"))</f>
        <v>Участник</v>
      </c>
    </row>
    <row r="15" spans="1:27" x14ac:dyDescent="0.3">
      <c r="A15" s="47">
        <v>10</v>
      </c>
      <c r="B15" s="16" t="s">
        <v>12</v>
      </c>
      <c r="C15" s="16" t="s">
        <v>147</v>
      </c>
      <c r="D15" s="16" t="s">
        <v>51</v>
      </c>
      <c r="E15" s="16" t="s">
        <v>122</v>
      </c>
      <c r="F15" s="18" t="str">
        <f>LEFT(C15,1)</f>
        <v>С</v>
      </c>
      <c r="G15" s="18" t="str">
        <f>LEFT(D15,1)</f>
        <v>А</v>
      </c>
      <c r="H15" s="18" t="str">
        <f>LEFT(E15,1)</f>
        <v>Ю</v>
      </c>
      <c r="I15" s="9" t="s">
        <v>148</v>
      </c>
      <c r="J15" s="16" t="s">
        <v>86</v>
      </c>
      <c r="K15" s="24">
        <v>9</v>
      </c>
      <c r="L15" s="16" t="s">
        <v>568</v>
      </c>
      <c r="M15" s="13" t="str">
        <f>CONCATENATE(B15,"-",F15,G15,H15,"-",I15)</f>
        <v>Ж-САЮ-22042004</v>
      </c>
      <c r="N15" s="20">
        <v>0</v>
      </c>
      <c r="O15" s="20">
        <v>8</v>
      </c>
      <c r="P15" s="20">
        <v>4</v>
      </c>
      <c r="Q15" s="20">
        <v>0</v>
      </c>
      <c r="R15" s="20">
        <v>4</v>
      </c>
      <c r="S15" s="20">
        <v>0</v>
      </c>
      <c r="T15" s="20">
        <v>0</v>
      </c>
      <c r="U15" s="20">
        <v>0</v>
      </c>
      <c r="V15" s="20">
        <v>1</v>
      </c>
      <c r="W15" s="20"/>
      <c r="X15" s="25">
        <f>SUM(N15:W15)</f>
        <v>17</v>
      </c>
      <c r="Y15" s="19">
        <v>150</v>
      </c>
      <c r="Z15" s="21">
        <f>X15/Y15</f>
        <v>0.11333333333333333</v>
      </c>
      <c r="AA15" s="56" t="str">
        <f>IF(X15&gt;75%*Y15,"Победитель",IF(X15&gt;50%*Y15,"Призёр","Участник"))</f>
        <v>Участник</v>
      </c>
    </row>
    <row r="16" spans="1:27" x14ac:dyDescent="0.3">
      <c r="A16" s="47">
        <v>11</v>
      </c>
      <c r="B16" s="16" t="s">
        <v>63</v>
      </c>
      <c r="C16" s="16" t="s">
        <v>149</v>
      </c>
      <c r="D16" s="16" t="s">
        <v>512</v>
      </c>
      <c r="E16" s="16" t="s">
        <v>150</v>
      </c>
      <c r="F16" s="18" t="str">
        <f>LEFT(C16,1)</f>
        <v>Ш</v>
      </c>
      <c r="G16" s="18" t="str">
        <f>LEFT(D16,1)</f>
        <v>В</v>
      </c>
      <c r="H16" s="18" t="str">
        <f>LEFT(E16,1)</f>
        <v>П</v>
      </c>
      <c r="I16" s="9" t="s">
        <v>151</v>
      </c>
      <c r="J16" s="16" t="s">
        <v>86</v>
      </c>
      <c r="K16" s="24">
        <v>9</v>
      </c>
      <c r="L16" s="16" t="s">
        <v>513</v>
      </c>
      <c r="M16" s="13" t="str">
        <f>CONCATENATE(B16,"-",F16,G16,H16,"-",I16)</f>
        <v>М-ШВП-12122004</v>
      </c>
      <c r="N16" s="20">
        <v>2</v>
      </c>
      <c r="O16" s="20">
        <v>5</v>
      </c>
      <c r="P16" s="20">
        <v>0</v>
      </c>
      <c r="Q16" s="20">
        <v>0</v>
      </c>
      <c r="R16" s="20">
        <v>6</v>
      </c>
      <c r="S16" s="20">
        <v>0</v>
      </c>
      <c r="T16" s="20">
        <v>0</v>
      </c>
      <c r="U16" s="20">
        <v>3</v>
      </c>
      <c r="V16" s="20">
        <v>1</v>
      </c>
      <c r="W16" s="20"/>
      <c r="X16" s="25">
        <f>SUM(N16:W16)</f>
        <v>17</v>
      </c>
      <c r="Y16" s="19">
        <v>150</v>
      </c>
      <c r="Z16" s="21">
        <f>X16/Y16</f>
        <v>0.11333333333333333</v>
      </c>
      <c r="AA16" s="56" t="str">
        <f>IF(X16&gt;75%*Y16,"Победитель",IF(X16&gt;50%*Y16,"Призёр","Участник"))</f>
        <v>Участник</v>
      </c>
    </row>
    <row r="17" spans="1:27" x14ac:dyDescent="0.3">
      <c r="A17" s="47">
        <v>12</v>
      </c>
      <c r="B17" s="16" t="s">
        <v>12</v>
      </c>
      <c r="C17" s="16" t="s">
        <v>456</v>
      </c>
      <c r="D17" s="16" t="s">
        <v>220</v>
      </c>
      <c r="E17" s="16" t="s">
        <v>39</v>
      </c>
      <c r="F17" s="18" t="str">
        <f>LEFT(C17,1)</f>
        <v>К</v>
      </c>
      <c r="G17" s="18" t="str">
        <f>LEFT(D17,1)</f>
        <v>К</v>
      </c>
      <c r="H17" s="18" t="str">
        <f>LEFT(E17,1)</f>
        <v>А</v>
      </c>
      <c r="I17" s="9">
        <v>38255</v>
      </c>
      <c r="J17" s="16" t="s">
        <v>453</v>
      </c>
      <c r="K17" s="24">
        <v>9</v>
      </c>
      <c r="L17" s="16" t="s">
        <v>572</v>
      </c>
      <c r="M17" s="13" t="str">
        <f>CONCATENATE(B17,"-",F17,G17,H17,"-",I17)</f>
        <v>Ж-ККА-38255</v>
      </c>
      <c r="N17" s="20">
        <v>2</v>
      </c>
      <c r="O17" s="20">
        <v>6</v>
      </c>
      <c r="P17" s="20">
        <v>0</v>
      </c>
      <c r="Q17" s="20">
        <v>4</v>
      </c>
      <c r="R17" s="20">
        <v>2</v>
      </c>
      <c r="S17" s="20">
        <v>3</v>
      </c>
      <c r="T17" s="20">
        <v>0</v>
      </c>
      <c r="U17" s="20">
        <v>0</v>
      </c>
      <c r="V17" s="20">
        <v>0</v>
      </c>
      <c r="W17" s="20"/>
      <c r="X17" s="25">
        <f>SUM(N17:W17)</f>
        <v>17</v>
      </c>
      <c r="Y17" s="19">
        <v>150</v>
      </c>
      <c r="Z17" s="21">
        <f>X17/Y17</f>
        <v>0.11333333333333333</v>
      </c>
      <c r="AA17" s="56" t="str">
        <f>IF(X17&gt;75%*Y17,"Победитель",IF(X17&gt;50%*Y17,"Призёр","Участник"))</f>
        <v>Участник</v>
      </c>
    </row>
    <row r="18" spans="1:27" x14ac:dyDescent="0.3">
      <c r="A18" s="47">
        <v>13</v>
      </c>
      <c r="B18" s="16" t="s">
        <v>12</v>
      </c>
      <c r="C18" s="16" t="s">
        <v>390</v>
      </c>
      <c r="D18" s="16" t="s">
        <v>391</v>
      </c>
      <c r="E18" s="16" t="s">
        <v>37</v>
      </c>
      <c r="F18" s="18" t="str">
        <f>LEFT(C18,1)</f>
        <v>К</v>
      </c>
      <c r="G18" s="18" t="str">
        <f>LEFT(D18,1)</f>
        <v>А</v>
      </c>
      <c r="H18" s="18" t="str">
        <f>LEFT(E18,1)</f>
        <v>А</v>
      </c>
      <c r="I18" s="9" t="s">
        <v>392</v>
      </c>
      <c r="J18" s="16" t="s">
        <v>381</v>
      </c>
      <c r="K18" s="24">
        <v>9</v>
      </c>
      <c r="L18" s="16" t="s">
        <v>514</v>
      </c>
      <c r="M18" s="13" t="str">
        <f>CONCATENATE(B18,"-",F18,G18,H18,"-",I18)</f>
        <v>Ж-КАА-22022004</v>
      </c>
      <c r="N18" s="20">
        <v>0</v>
      </c>
      <c r="O18" s="20">
        <v>4</v>
      </c>
      <c r="P18" s="20">
        <v>0</v>
      </c>
      <c r="Q18" s="20">
        <v>0</v>
      </c>
      <c r="R18" s="20">
        <v>8</v>
      </c>
      <c r="S18" s="20">
        <v>3</v>
      </c>
      <c r="T18" s="20">
        <v>0</v>
      </c>
      <c r="U18" s="20">
        <v>0</v>
      </c>
      <c r="V18" s="20">
        <v>1</v>
      </c>
      <c r="W18" s="20"/>
      <c r="X18" s="25">
        <f>SUM(N18:W18)</f>
        <v>16</v>
      </c>
      <c r="Y18" s="19">
        <v>150</v>
      </c>
      <c r="Z18" s="21">
        <f>X18/Y18</f>
        <v>0.10666666666666667</v>
      </c>
      <c r="AA18" s="56" t="str">
        <f>IF(X18&gt;75%*Y18,"Победитель",IF(X18&gt;50%*Y18,"Призёр","Участник"))</f>
        <v>Участник</v>
      </c>
    </row>
    <row r="19" spans="1:27" x14ac:dyDescent="0.3">
      <c r="A19" s="47">
        <v>14</v>
      </c>
      <c r="B19" s="17" t="s">
        <v>447</v>
      </c>
      <c r="C19" s="17" t="s">
        <v>310</v>
      </c>
      <c r="D19" s="17" t="s">
        <v>74</v>
      </c>
      <c r="E19" s="17" t="s">
        <v>75</v>
      </c>
      <c r="F19" s="18" t="str">
        <f>LEFT(C19,1)</f>
        <v>Б</v>
      </c>
      <c r="G19" s="18" t="str">
        <f>LEFT(D19,1)</f>
        <v>И</v>
      </c>
      <c r="H19" s="18" t="str">
        <f>LEFT(E19,1)</f>
        <v>Д</v>
      </c>
      <c r="I19" s="6" t="s">
        <v>355</v>
      </c>
      <c r="J19" s="17" t="s">
        <v>265</v>
      </c>
      <c r="K19" s="6" t="s">
        <v>352</v>
      </c>
      <c r="L19" s="17" t="s">
        <v>518</v>
      </c>
      <c r="M19" s="13" t="str">
        <f>CONCATENATE(B19,"-",F19,G19,H19,"-",I19)</f>
        <v>М -БИД-25022004</v>
      </c>
      <c r="N19" s="20">
        <v>1</v>
      </c>
      <c r="O19" s="20">
        <v>7</v>
      </c>
      <c r="P19" s="20">
        <v>0</v>
      </c>
      <c r="Q19" s="20">
        <v>4</v>
      </c>
      <c r="R19" s="20">
        <v>2</v>
      </c>
      <c r="S19" s="20">
        <v>0</v>
      </c>
      <c r="T19" s="20">
        <v>0</v>
      </c>
      <c r="U19" s="20">
        <v>0</v>
      </c>
      <c r="V19" s="20">
        <v>1</v>
      </c>
      <c r="W19" s="20"/>
      <c r="X19" s="25">
        <f>SUM(N19:W19)</f>
        <v>15</v>
      </c>
      <c r="Y19" s="19">
        <v>150</v>
      </c>
      <c r="Z19" s="21">
        <f>X19/Y19</f>
        <v>0.1</v>
      </c>
      <c r="AA19" s="56" t="str">
        <f>IF(X19&gt;75%*Y19,"Победитель",IF(X19&gt;50%*Y19,"Призёр","Участник"))</f>
        <v>Участник</v>
      </c>
    </row>
    <row r="20" spans="1:27" x14ac:dyDescent="0.3">
      <c r="A20" s="47">
        <v>15</v>
      </c>
      <c r="B20" s="16" t="s">
        <v>12</v>
      </c>
      <c r="C20" s="16" t="s">
        <v>455</v>
      </c>
      <c r="D20" s="16" t="s">
        <v>51</v>
      </c>
      <c r="E20" s="16" t="s">
        <v>122</v>
      </c>
      <c r="F20" s="18" t="str">
        <f>LEFT(C20,1)</f>
        <v>К</v>
      </c>
      <c r="G20" s="18" t="str">
        <f>LEFT(D20,1)</f>
        <v>А</v>
      </c>
      <c r="H20" s="18" t="str">
        <f>LEFT(E20,1)</f>
        <v>Ю</v>
      </c>
      <c r="I20" s="9">
        <v>38398</v>
      </c>
      <c r="J20" s="16" t="s">
        <v>453</v>
      </c>
      <c r="K20" s="24">
        <v>9</v>
      </c>
      <c r="L20" s="16" t="s">
        <v>519</v>
      </c>
      <c r="M20" s="13" t="str">
        <f>CONCATENATE(B20,"-",F20,G20,H20,"-",I20)</f>
        <v>Ж-КАЮ-38398</v>
      </c>
      <c r="N20" s="20">
        <v>2</v>
      </c>
      <c r="O20" s="20">
        <v>2</v>
      </c>
      <c r="P20" s="20">
        <v>0</v>
      </c>
      <c r="Q20" s="20">
        <v>0</v>
      </c>
      <c r="R20" s="20">
        <v>4</v>
      </c>
      <c r="S20" s="20">
        <v>0</v>
      </c>
      <c r="T20" s="20">
        <v>0</v>
      </c>
      <c r="U20" s="20">
        <v>6</v>
      </c>
      <c r="V20" s="20">
        <v>1</v>
      </c>
      <c r="W20" s="20"/>
      <c r="X20" s="25">
        <f>SUM(N20:W20)</f>
        <v>15</v>
      </c>
      <c r="Y20" s="19">
        <v>150</v>
      </c>
      <c r="Z20" s="21">
        <f>X20/Y20</f>
        <v>0.1</v>
      </c>
      <c r="AA20" s="56" t="str">
        <f>IF(X20&gt;75%*Y20,"Победитель",IF(X20&gt;50%*Y20,"Призёр","Участник"))</f>
        <v>Участник</v>
      </c>
    </row>
    <row r="21" spans="1:27" x14ac:dyDescent="0.3">
      <c r="A21" s="47">
        <v>16</v>
      </c>
      <c r="B21" s="16" t="s">
        <v>63</v>
      </c>
      <c r="C21" s="16" t="s">
        <v>476</v>
      </c>
      <c r="D21" s="16" t="s">
        <v>142</v>
      </c>
      <c r="E21" s="16" t="s">
        <v>154</v>
      </c>
      <c r="F21" s="18" t="str">
        <f>LEFT(C21,1)</f>
        <v>И</v>
      </c>
      <c r="G21" s="18" t="str">
        <f>LEFT(D21,1)</f>
        <v>А</v>
      </c>
      <c r="H21" s="18" t="str">
        <f>LEFT(E21,1)</f>
        <v>К</v>
      </c>
      <c r="I21" s="9" t="s">
        <v>477</v>
      </c>
      <c r="J21" s="16" t="s">
        <v>475</v>
      </c>
      <c r="K21" s="24">
        <v>9</v>
      </c>
      <c r="L21" s="16" t="s">
        <v>526</v>
      </c>
      <c r="M21" s="13" t="str">
        <f>CONCATENATE(B21,"-",F21,G21,H21,"-",I21)</f>
        <v>М-ИАК-05032005</v>
      </c>
      <c r="N21" s="20">
        <v>2</v>
      </c>
      <c r="O21" s="20">
        <v>3</v>
      </c>
      <c r="P21" s="20">
        <v>4</v>
      </c>
      <c r="Q21" s="20">
        <v>0</v>
      </c>
      <c r="R21" s="20">
        <v>0</v>
      </c>
      <c r="S21" s="20">
        <v>0</v>
      </c>
      <c r="T21" s="20">
        <v>4</v>
      </c>
      <c r="U21" s="20">
        <v>1</v>
      </c>
      <c r="V21" s="20"/>
      <c r="W21" s="20"/>
      <c r="X21" s="25">
        <f>SUM(N21:W21)</f>
        <v>14</v>
      </c>
      <c r="Y21" s="19">
        <v>150</v>
      </c>
      <c r="Z21" s="21">
        <f>X21/Y21</f>
        <v>9.3333333333333338E-2</v>
      </c>
      <c r="AA21" s="56" t="str">
        <f>IF(X21&gt;75%*Y21,"Победитель",IF(X21&gt;50%*Y21,"Призёр","Участник"))</f>
        <v>Участник</v>
      </c>
    </row>
    <row r="22" spans="1:27" x14ac:dyDescent="0.3">
      <c r="A22" s="47">
        <v>17</v>
      </c>
      <c r="B22" s="17" t="s">
        <v>12</v>
      </c>
      <c r="C22" s="17" t="s">
        <v>306</v>
      </c>
      <c r="D22" s="17" t="s">
        <v>307</v>
      </c>
      <c r="E22" s="17" t="s">
        <v>308</v>
      </c>
      <c r="F22" s="18" t="str">
        <f>LEFT(C22,1)</f>
        <v>М</v>
      </c>
      <c r="G22" s="18" t="str">
        <f>LEFT(D22,1)</f>
        <v>Э</v>
      </c>
      <c r="H22" s="18" t="str">
        <f>LEFT(E22,1)</f>
        <v>Ф</v>
      </c>
      <c r="I22" s="6" t="s">
        <v>354</v>
      </c>
      <c r="J22" s="17" t="s">
        <v>265</v>
      </c>
      <c r="K22" s="6" t="s">
        <v>352</v>
      </c>
      <c r="L22" s="17" t="s">
        <v>570</v>
      </c>
      <c r="M22" s="13" t="str">
        <f>CONCATENATE(B22,"-",F22,G22,H22,"-",I22)</f>
        <v>Ж-МЭФ-22052004</v>
      </c>
      <c r="N22" s="20">
        <v>0</v>
      </c>
      <c r="O22" s="20">
        <v>6</v>
      </c>
      <c r="P22" s="20">
        <v>0</v>
      </c>
      <c r="Q22" s="20">
        <v>4</v>
      </c>
      <c r="R22" s="20">
        <v>2</v>
      </c>
      <c r="S22" s="20">
        <v>1</v>
      </c>
      <c r="T22" s="20">
        <v>0</v>
      </c>
      <c r="U22" s="20">
        <v>0</v>
      </c>
      <c r="V22" s="20">
        <v>1</v>
      </c>
      <c r="W22" s="20"/>
      <c r="X22" s="25">
        <f>SUM(N22:W22)</f>
        <v>14</v>
      </c>
      <c r="Y22" s="19">
        <v>150</v>
      </c>
      <c r="Z22" s="21">
        <f>X22/Y22</f>
        <v>9.3333333333333338E-2</v>
      </c>
      <c r="AA22" s="56" t="str">
        <f>IF(X22&gt;75%*Y22,"Победитель",IF(X22&gt;50%*Y22,"Призёр","Участник"))</f>
        <v>Участник</v>
      </c>
    </row>
    <row r="23" spans="1:27" x14ac:dyDescent="0.3">
      <c r="A23" s="47">
        <v>18</v>
      </c>
      <c r="B23" s="16" t="s">
        <v>63</v>
      </c>
      <c r="C23" s="16" t="s">
        <v>396</v>
      </c>
      <c r="D23" s="16" t="s">
        <v>82</v>
      </c>
      <c r="E23" s="16" t="s">
        <v>288</v>
      </c>
      <c r="F23" s="18" t="str">
        <f>LEFT(C23,1)</f>
        <v>К</v>
      </c>
      <c r="G23" s="18" t="str">
        <f>LEFT(D23,1)</f>
        <v>А</v>
      </c>
      <c r="H23" s="18" t="str">
        <f>LEFT(E23,1)</f>
        <v>В</v>
      </c>
      <c r="I23" s="9" t="s">
        <v>397</v>
      </c>
      <c r="J23" s="16" t="s">
        <v>381</v>
      </c>
      <c r="K23" s="24">
        <v>9</v>
      </c>
      <c r="L23" s="16" t="s">
        <v>527</v>
      </c>
      <c r="M23" s="13" t="str">
        <f>CONCATENATE(B23,"-",F23,G23,H23,"-",I23)</f>
        <v>М-КАВ-16092004</v>
      </c>
      <c r="N23" s="20">
        <v>0</v>
      </c>
      <c r="O23" s="20">
        <v>6</v>
      </c>
      <c r="P23" s="20">
        <v>0</v>
      </c>
      <c r="Q23" s="20">
        <v>4</v>
      </c>
      <c r="R23" s="20">
        <v>2</v>
      </c>
      <c r="S23" s="20">
        <v>0</v>
      </c>
      <c r="T23" s="20">
        <v>0</v>
      </c>
      <c r="U23" s="20">
        <v>0</v>
      </c>
      <c r="V23" s="20">
        <v>1</v>
      </c>
      <c r="W23" s="20"/>
      <c r="X23" s="25">
        <f>SUM(N23:W23)</f>
        <v>13</v>
      </c>
      <c r="Y23" s="19">
        <v>150</v>
      </c>
      <c r="Z23" s="21">
        <f>X23/Y23</f>
        <v>8.666666666666667E-2</v>
      </c>
      <c r="AA23" s="56" t="str">
        <f>IF(X23&gt;75%*Y23,"Победитель",IF(X23&gt;50%*Y23,"Призёр","Участник"))</f>
        <v>Участник</v>
      </c>
    </row>
    <row r="24" spans="1:27" x14ac:dyDescent="0.3">
      <c r="A24" s="47">
        <v>19</v>
      </c>
      <c r="B24" s="3" t="s">
        <v>63</v>
      </c>
      <c r="C24" s="3" t="s">
        <v>40</v>
      </c>
      <c r="D24" s="3" t="s">
        <v>41</v>
      </c>
      <c r="E24" s="3" t="s">
        <v>42</v>
      </c>
      <c r="F24" s="18" t="str">
        <f>LEFT(C24,1)</f>
        <v>М</v>
      </c>
      <c r="G24" s="18" t="str">
        <f>LEFT(D24,1)</f>
        <v>К</v>
      </c>
      <c r="H24" s="18" t="str">
        <f>LEFT(E24,1)</f>
        <v>С</v>
      </c>
      <c r="I24" s="4" t="s">
        <v>64</v>
      </c>
      <c r="J24" s="2" t="s">
        <v>25</v>
      </c>
      <c r="K24" s="8">
        <v>9</v>
      </c>
      <c r="L24" s="3" t="s">
        <v>517</v>
      </c>
      <c r="M24" s="13" t="str">
        <f>CONCATENATE(B24,"-",F24,G24,H24,"-",I24)</f>
        <v>М-МКС-18062004</v>
      </c>
      <c r="N24" s="12">
        <v>2</v>
      </c>
      <c r="O24" s="12">
        <v>7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4</v>
      </c>
      <c r="V24" s="12">
        <v>0</v>
      </c>
      <c r="W24" s="12"/>
      <c r="X24" s="25">
        <f>SUM(N24:W24)</f>
        <v>13</v>
      </c>
      <c r="Y24" s="19">
        <v>150</v>
      </c>
      <c r="Z24" s="21">
        <f>X24/Y24</f>
        <v>8.666666666666667E-2</v>
      </c>
      <c r="AA24" s="56" t="str">
        <f>IF(X24&gt;75%*Y24,"Победитель",IF(X24&gt;50%*Y24,"Призёр","Участник"))</f>
        <v>Участник</v>
      </c>
    </row>
    <row r="25" spans="1:27" x14ac:dyDescent="0.3">
      <c r="A25" s="47">
        <v>20</v>
      </c>
      <c r="B25" s="17" t="s">
        <v>12</v>
      </c>
      <c r="C25" s="17" t="s">
        <v>301</v>
      </c>
      <c r="D25" s="17" t="s">
        <v>302</v>
      </c>
      <c r="E25" s="17" t="s">
        <v>39</v>
      </c>
      <c r="F25" s="18" t="str">
        <f>LEFT(C25,1)</f>
        <v>Д</v>
      </c>
      <c r="G25" s="18" t="str">
        <f>LEFT(D25,1)</f>
        <v>У</v>
      </c>
      <c r="H25" s="18" t="str">
        <f>LEFT(E25,1)</f>
        <v>А</v>
      </c>
      <c r="I25" s="6" t="s">
        <v>161</v>
      </c>
      <c r="J25" s="17" t="s">
        <v>265</v>
      </c>
      <c r="K25" s="6" t="s">
        <v>352</v>
      </c>
      <c r="L25" s="17" t="s">
        <v>515</v>
      </c>
      <c r="M25" s="13" t="str">
        <f>CONCATENATE(B25,"-",F25,G25,H25,"-",I25)</f>
        <v>Ж-ДУА-20012005</v>
      </c>
      <c r="N25" s="20">
        <v>2</v>
      </c>
      <c r="O25" s="20">
        <v>6</v>
      </c>
      <c r="P25" s="20">
        <v>0</v>
      </c>
      <c r="Q25" s="20">
        <v>0</v>
      </c>
      <c r="R25" s="20">
        <v>2</v>
      </c>
      <c r="S25" s="20">
        <v>0</v>
      </c>
      <c r="T25" s="20">
        <v>0</v>
      </c>
      <c r="U25" s="20">
        <v>0</v>
      </c>
      <c r="V25" s="20">
        <v>2</v>
      </c>
      <c r="W25" s="20"/>
      <c r="X25" s="25">
        <f>SUM(N25:W25)</f>
        <v>12</v>
      </c>
      <c r="Y25" s="19">
        <v>150</v>
      </c>
      <c r="Z25" s="21">
        <f>X25/Y25</f>
        <v>0.08</v>
      </c>
      <c r="AA25" s="56" t="str">
        <f>IF(X25&gt;75%*Y25,"Победитель",IF(X25&gt;50%*Y25,"Призёр","Участник"))</f>
        <v>Участник</v>
      </c>
    </row>
    <row r="26" spans="1:27" x14ac:dyDescent="0.3">
      <c r="A26" s="47">
        <v>21</v>
      </c>
      <c r="B26" s="16" t="s">
        <v>63</v>
      </c>
      <c r="C26" s="26" t="s">
        <v>430</v>
      </c>
      <c r="D26" s="26" t="s">
        <v>107</v>
      </c>
      <c r="E26" s="26" t="s">
        <v>35</v>
      </c>
      <c r="F26" s="18" t="str">
        <f>LEFT(C26,1)</f>
        <v>В</v>
      </c>
      <c r="G26" s="18" t="str">
        <f>LEFT(D26,1)</f>
        <v>Н</v>
      </c>
      <c r="H26" s="18" t="str">
        <f>LEFT(E26,1)</f>
        <v>А</v>
      </c>
      <c r="I26" s="27">
        <v>8032004</v>
      </c>
      <c r="J26" s="11" t="s">
        <v>422</v>
      </c>
      <c r="K26" s="9">
        <v>9</v>
      </c>
      <c r="L26" s="16" t="s">
        <v>206</v>
      </c>
      <c r="M26" s="13" t="str">
        <f>CONCATENATE(B26,"-",F26,G26,H26,"-",I26)</f>
        <v>М-ВНА-8032004</v>
      </c>
      <c r="N26" s="20">
        <v>2</v>
      </c>
      <c r="O26" s="20">
        <v>5</v>
      </c>
      <c r="P26" s="20">
        <v>0</v>
      </c>
      <c r="Q26" s="20">
        <v>2</v>
      </c>
      <c r="R26" s="20">
        <v>0</v>
      </c>
      <c r="S26" s="20">
        <v>1</v>
      </c>
      <c r="T26" s="20">
        <v>0</v>
      </c>
      <c r="U26" s="20"/>
      <c r="V26" s="20"/>
      <c r="W26" s="20"/>
      <c r="X26" s="25">
        <f>SUM(N26:W26)</f>
        <v>10</v>
      </c>
      <c r="Y26" s="19">
        <v>150</v>
      </c>
      <c r="Z26" s="21">
        <f>X26/Y26</f>
        <v>6.6666666666666666E-2</v>
      </c>
      <c r="AA26" s="56" t="str">
        <f>IF(X26&gt;75%*Y26,"Победитель",IF(X26&gt;50%*Y26,"Призёр","Участник"))</f>
        <v>Участник</v>
      </c>
    </row>
    <row r="27" spans="1:27" x14ac:dyDescent="0.3">
      <c r="A27" s="47">
        <v>22</v>
      </c>
      <c r="B27" s="16" t="s">
        <v>63</v>
      </c>
      <c r="C27" s="26" t="s">
        <v>431</v>
      </c>
      <c r="D27" s="26" t="s">
        <v>432</v>
      </c>
      <c r="E27" s="26" t="s">
        <v>42</v>
      </c>
      <c r="F27" s="18" t="str">
        <f>LEFT(C27,1)</f>
        <v>К</v>
      </c>
      <c r="G27" s="18" t="str">
        <f>LEFT(D27,1)</f>
        <v>Е</v>
      </c>
      <c r="H27" s="18" t="str">
        <f>LEFT(E27,1)</f>
        <v>С</v>
      </c>
      <c r="I27" s="27">
        <v>12082004</v>
      </c>
      <c r="J27" s="11" t="s">
        <v>422</v>
      </c>
      <c r="K27" s="9">
        <v>9</v>
      </c>
      <c r="L27" s="16" t="s">
        <v>207</v>
      </c>
      <c r="M27" s="13" t="str">
        <f>CONCATENATE(B27,"-",F27,G27,H27,"-",I27)</f>
        <v>М-КЕС-12082004</v>
      </c>
      <c r="N27" s="20">
        <v>2</v>
      </c>
      <c r="O27" s="20">
        <v>2</v>
      </c>
      <c r="P27" s="20">
        <v>0</v>
      </c>
      <c r="Q27" s="20">
        <v>4</v>
      </c>
      <c r="R27" s="20">
        <v>1</v>
      </c>
      <c r="S27" s="20">
        <v>1</v>
      </c>
      <c r="T27" s="20"/>
      <c r="U27" s="20"/>
      <c r="V27" s="20"/>
      <c r="W27" s="20"/>
      <c r="X27" s="25">
        <f>SUM(N27:W27)</f>
        <v>10</v>
      </c>
      <c r="Y27" s="19">
        <v>150</v>
      </c>
      <c r="Z27" s="21">
        <f>X27/Y27</f>
        <v>6.6666666666666666E-2</v>
      </c>
      <c r="AA27" s="56" t="str">
        <f>IF(X27&gt;75%*Y27,"Победитель",IF(X27&gt;50%*Y27,"Призёр","Участник"))</f>
        <v>Участник</v>
      </c>
    </row>
    <row r="28" spans="1:27" x14ac:dyDescent="0.3">
      <c r="A28" s="47">
        <v>23</v>
      </c>
      <c r="B28" s="16" t="s">
        <v>63</v>
      </c>
      <c r="C28" s="26" t="s">
        <v>429</v>
      </c>
      <c r="D28" s="26" t="s">
        <v>134</v>
      </c>
      <c r="E28" s="26" t="s">
        <v>152</v>
      </c>
      <c r="F28" s="18" t="str">
        <f>LEFT(C28,1)</f>
        <v>Ч</v>
      </c>
      <c r="G28" s="18" t="str">
        <f>LEFT(D28,1)</f>
        <v>Д</v>
      </c>
      <c r="H28" s="18" t="str">
        <f>LEFT(E28,1)</f>
        <v>В</v>
      </c>
      <c r="I28" s="27">
        <v>14012004</v>
      </c>
      <c r="J28" s="11" t="s">
        <v>422</v>
      </c>
      <c r="K28" s="9">
        <v>9</v>
      </c>
      <c r="L28" s="16" t="s">
        <v>209</v>
      </c>
      <c r="M28" s="13" t="str">
        <f>CONCATENATE(B28,"-",F28,G28,H28,"-",I28)</f>
        <v>М-ЧДВ-14012004</v>
      </c>
      <c r="N28" s="20">
        <v>0</v>
      </c>
      <c r="O28" s="20">
        <v>2</v>
      </c>
      <c r="P28" s="20">
        <v>0</v>
      </c>
      <c r="Q28" s="20">
        <v>0</v>
      </c>
      <c r="R28" s="20">
        <v>2</v>
      </c>
      <c r="S28" s="20">
        <v>0</v>
      </c>
      <c r="T28" s="20">
        <v>4</v>
      </c>
      <c r="U28" s="20">
        <v>0</v>
      </c>
      <c r="V28" s="20">
        <v>1</v>
      </c>
      <c r="W28" s="20"/>
      <c r="X28" s="25">
        <f>SUM(N28:W28)</f>
        <v>9</v>
      </c>
      <c r="Y28" s="19">
        <v>150</v>
      </c>
      <c r="Z28" s="21">
        <f>X28/Y28</f>
        <v>0.06</v>
      </c>
      <c r="AA28" s="56" t="str">
        <f>IF(X28&gt;75%*Y28,"Победитель",IF(X28&gt;50%*Y28,"Призёр","Участник"))</f>
        <v>Участник</v>
      </c>
    </row>
    <row r="29" spans="1:27" x14ac:dyDescent="0.3">
      <c r="A29" s="47">
        <v>24</v>
      </c>
      <c r="B29" s="3" t="s">
        <v>12</v>
      </c>
      <c r="C29" s="1" t="s">
        <v>36</v>
      </c>
      <c r="D29" s="1" t="s">
        <v>23</v>
      </c>
      <c r="E29" s="1" t="s">
        <v>37</v>
      </c>
      <c r="F29" s="18" t="str">
        <f>LEFT(C29,1)</f>
        <v>Р</v>
      </c>
      <c r="G29" s="18" t="str">
        <f>LEFT(D29,1)</f>
        <v>С</v>
      </c>
      <c r="H29" s="18" t="str">
        <f>LEFT(E29,1)</f>
        <v>А</v>
      </c>
      <c r="I29" s="5" t="s">
        <v>66</v>
      </c>
      <c r="J29" s="2" t="s">
        <v>25</v>
      </c>
      <c r="K29" s="8">
        <v>9</v>
      </c>
      <c r="L29" s="1" t="s">
        <v>525</v>
      </c>
      <c r="M29" s="13" t="str">
        <f>CONCATENATE(B29,"-",F29,G29,H29,"-",I29)</f>
        <v>Ж-РСА-03012004</v>
      </c>
      <c r="N29" s="12">
        <v>0</v>
      </c>
      <c r="O29" s="12">
        <v>3</v>
      </c>
      <c r="P29" s="12">
        <v>0</v>
      </c>
      <c r="Q29" s="12">
        <v>0</v>
      </c>
      <c r="R29" s="12">
        <v>2</v>
      </c>
      <c r="S29" s="12">
        <v>0</v>
      </c>
      <c r="T29" s="12">
        <v>0</v>
      </c>
      <c r="U29" s="12">
        <v>3</v>
      </c>
      <c r="V29" s="12">
        <v>1</v>
      </c>
      <c r="W29" s="12"/>
      <c r="X29" s="25">
        <f>SUM(N29:W29)</f>
        <v>9</v>
      </c>
      <c r="Y29" s="19">
        <v>150</v>
      </c>
      <c r="Z29" s="21">
        <f>X29/Y29</f>
        <v>0.06</v>
      </c>
      <c r="AA29" s="56" t="str">
        <f>IF(X29&gt;75%*Y29,"Победитель",IF(X29&gt;50%*Y29,"Призёр","Участник"))</f>
        <v>Участник</v>
      </c>
    </row>
    <row r="30" spans="1:27" x14ac:dyDescent="0.3">
      <c r="A30" s="47">
        <v>25</v>
      </c>
      <c r="B30" s="16" t="s">
        <v>12</v>
      </c>
      <c r="C30" s="26" t="s">
        <v>428</v>
      </c>
      <c r="D30" s="26" t="s">
        <v>50</v>
      </c>
      <c r="E30" s="26" t="s">
        <v>221</v>
      </c>
      <c r="F30" s="18" t="str">
        <f>LEFT(C30,1)</f>
        <v>К</v>
      </c>
      <c r="G30" s="18" t="str">
        <f>LEFT(D30,1)</f>
        <v>М</v>
      </c>
      <c r="H30" s="18" t="str">
        <f>LEFT(E30,1)</f>
        <v>В</v>
      </c>
      <c r="I30" s="27">
        <v>9032004</v>
      </c>
      <c r="J30" s="11" t="s">
        <v>422</v>
      </c>
      <c r="K30" s="9">
        <v>9</v>
      </c>
      <c r="L30" s="16" t="s">
        <v>569</v>
      </c>
      <c r="M30" s="13" t="str">
        <f>CONCATENATE(B30,"-",F30,G30,H30,"-",I30)</f>
        <v>Ж-КМВ-9032004</v>
      </c>
      <c r="N30" s="20">
        <v>0</v>
      </c>
      <c r="O30" s="20">
        <v>5</v>
      </c>
      <c r="P30" s="20">
        <v>0</v>
      </c>
      <c r="Q30" s="20">
        <v>0</v>
      </c>
      <c r="R30" s="20">
        <v>2</v>
      </c>
      <c r="S30" s="20">
        <v>0</v>
      </c>
      <c r="T30" s="20">
        <v>0</v>
      </c>
      <c r="U30" s="20">
        <v>1</v>
      </c>
      <c r="V30" s="20"/>
      <c r="W30" s="20"/>
      <c r="X30" s="25">
        <f>SUM(N30:W30)</f>
        <v>8</v>
      </c>
      <c r="Y30" s="19">
        <v>150</v>
      </c>
      <c r="Z30" s="21">
        <f>X30/Y30</f>
        <v>5.3333333333333337E-2</v>
      </c>
      <c r="AA30" s="56" t="str">
        <f>IF(X30&gt;75%*Y30,"Победитель",IF(X30&gt;50%*Y30,"Призёр","Участник"))</f>
        <v>Участник</v>
      </c>
    </row>
    <row r="31" spans="1:27" x14ac:dyDescent="0.3">
      <c r="A31" s="47">
        <v>26</v>
      </c>
      <c r="B31" s="3" t="s">
        <v>63</v>
      </c>
      <c r="C31" s="1" t="s">
        <v>46</v>
      </c>
      <c r="D31" s="1" t="s">
        <v>47</v>
      </c>
      <c r="E31" s="1" t="s">
        <v>48</v>
      </c>
      <c r="F31" s="18" t="str">
        <f>LEFT(C31,1)</f>
        <v>Т</v>
      </c>
      <c r="G31" s="18" t="str">
        <f>LEFT(D31,1)</f>
        <v>С</v>
      </c>
      <c r="H31" s="18" t="str">
        <f>LEFT(E31,1)</f>
        <v>Ю</v>
      </c>
      <c r="I31" s="5" t="s">
        <v>67</v>
      </c>
      <c r="J31" s="2" t="s">
        <v>25</v>
      </c>
      <c r="K31" s="8">
        <v>9</v>
      </c>
      <c r="L31" s="1" t="s">
        <v>434</v>
      </c>
      <c r="M31" s="13" t="str">
        <f>CONCATENATE(B31,"-",F31,G31,H31,"-",I31)</f>
        <v>М-ТСЮ-30052004</v>
      </c>
      <c r="N31" s="12">
        <v>0</v>
      </c>
      <c r="O31" s="12">
        <v>4</v>
      </c>
      <c r="P31" s="12">
        <v>0</v>
      </c>
      <c r="Q31" s="12">
        <v>1</v>
      </c>
      <c r="R31" s="12">
        <v>0</v>
      </c>
      <c r="S31" s="12">
        <v>0</v>
      </c>
      <c r="T31" s="12"/>
      <c r="U31" s="12"/>
      <c r="V31" s="12"/>
      <c r="W31" s="12"/>
      <c r="X31" s="25">
        <f>SUM(N31:W31)</f>
        <v>5</v>
      </c>
      <c r="Y31" s="19">
        <v>150</v>
      </c>
      <c r="Z31" s="21">
        <f>X31/Y31</f>
        <v>3.3333333333333333E-2</v>
      </c>
      <c r="AA31" s="56" t="str">
        <f>IF(X31&gt;75%*Y31,"Победитель",IF(X31&gt;50%*Y31,"Призёр","Участник"))</f>
        <v>Участник</v>
      </c>
    </row>
    <row r="32" spans="1:27" x14ac:dyDescent="0.3">
      <c r="A32" s="47">
        <v>27</v>
      </c>
      <c r="B32" s="16" t="s">
        <v>63</v>
      </c>
      <c r="C32" s="16" t="s">
        <v>393</v>
      </c>
      <c r="D32" s="16" t="s">
        <v>287</v>
      </c>
      <c r="E32" s="16" t="s">
        <v>621</v>
      </c>
      <c r="F32" s="18" t="str">
        <f>LEFT(C32,1)</f>
        <v>Д</v>
      </c>
      <c r="G32" s="18" t="str">
        <f>LEFT(D32,1)</f>
        <v>В</v>
      </c>
      <c r="H32" s="18" t="str">
        <f>LEFT(E32,1)</f>
        <v>А</v>
      </c>
      <c r="I32" s="9">
        <v>9102003</v>
      </c>
      <c r="J32" s="16" t="s">
        <v>381</v>
      </c>
      <c r="K32" s="24">
        <v>9</v>
      </c>
      <c r="L32" s="16" t="s">
        <v>622</v>
      </c>
      <c r="M32" s="13" t="str">
        <f>CONCATENATE(B32,"-",F32,G32,H32,"-",I32)</f>
        <v>М-ДВА-9102003</v>
      </c>
      <c r="N32" s="20">
        <v>0</v>
      </c>
      <c r="O32" s="20">
        <v>3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5">
        <f>SUM(N32:W32)</f>
        <v>3</v>
      </c>
      <c r="Y32" s="19">
        <v>150</v>
      </c>
      <c r="Z32" s="21">
        <f>X32/Y32</f>
        <v>0.02</v>
      </c>
      <c r="AA32" s="56" t="str">
        <f>IF(X32&gt;75%*Y32,"Победитель",IF(X32&gt;50%*Y32,"Призёр","Участник"))</f>
        <v>Участник</v>
      </c>
    </row>
  </sheetData>
  <sheetProtection password="CF7A" sheet="1" objects="1" scenarios="1"/>
  <mergeCells count="23">
    <mergeCell ref="W4:W5"/>
    <mergeCell ref="M3:M5"/>
    <mergeCell ref="N3:W3"/>
    <mergeCell ref="X3:X5"/>
    <mergeCell ref="Y3:Y5"/>
    <mergeCell ref="Z3:Z5"/>
    <mergeCell ref="AA3:AA5"/>
    <mergeCell ref="N4:N5"/>
    <mergeCell ref="O4:O5"/>
    <mergeCell ref="U4:U5"/>
    <mergeCell ref="V4:V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4"/>
  <sheetViews>
    <sheetView topLeftCell="A38" zoomScale="70" zoomScaleNormal="70" workbookViewId="0">
      <selection activeCell="A55" sqref="A55:XFD103"/>
    </sheetView>
  </sheetViews>
  <sheetFormatPr defaultRowHeight="18.75" x14ac:dyDescent="0.3"/>
  <cols>
    <col min="1" max="1" width="7.42578125" style="49" customWidth="1"/>
    <col min="2" max="2" width="6.85546875" style="50" customWidth="1"/>
    <col min="3" max="3" width="20.28515625" style="50" hidden="1" customWidth="1"/>
    <col min="4" max="4" width="18" style="50" hidden="1" customWidth="1"/>
    <col min="5" max="5" width="22.140625" style="50" hidden="1" customWidth="1"/>
    <col min="6" max="8" width="4.140625" style="50" hidden="1" customWidth="1"/>
    <col min="9" max="9" width="14.140625" style="51" hidden="1" customWidth="1"/>
    <col min="10" max="10" width="24.5703125" style="50" customWidth="1"/>
    <col min="11" max="11" width="8.140625" style="52" customWidth="1"/>
    <col min="12" max="12" width="11.28515625" style="50" hidden="1" customWidth="1"/>
    <col min="13" max="13" width="22.28515625" style="49" customWidth="1"/>
    <col min="14" max="14" width="6.140625" style="53" customWidth="1"/>
    <col min="15" max="23" width="6" style="53" customWidth="1"/>
    <col min="24" max="24" width="10.140625" style="55" customWidth="1"/>
    <col min="25" max="25" width="10" style="54" customWidth="1"/>
    <col min="26" max="26" width="10" style="49" customWidth="1"/>
    <col min="27" max="27" width="12.5703125" style="55" customWidth="1"/>
    <col min="28" max="16384" width="9.140625" style="48"/>
  </cols>
  <sheetData>
    <row r="1" spans="1:27" s="29" customFormat="1" x14ac:dyDescent="0.3">
      <c r="A1" s="29" t="s">
        <v>492</v>
      </c>
      <c r="I1" s="30"/>
      <c r="K1" s="31"/>
      <c r="X1" s="32"/>
      <c r="AA1" s="32"/>
    </row>
    <row r="2" spans="1:27" s="29" customFormat="1" x14ac:dyDescent="0.3">
      <c r="A2" s="57" t="s">
        <v>493</v>
      </c>
      <c r="B2" s="58"/>
      <c r="C2" s="58"/>
      <c r="D2" s="58"/>
      <c r="I2" s="30"/>
      <c r="K2" s="31"/>
      <c r="X2" s="32"/>
      <c r="AA2" s="32"/>
    </row>
    <row r="3" spans="1:27" s="38" customFormat="1" ht="22.5" customHeight="1" x14ac:dyDescent="0.25">
      <c r="A3" s="33" t="s">
        <v>0</v>
      </c>
      <c r="B3" s="33" t="s">
        <v>10</v>
      </c>
      <c r="C3" s="33" t="s">
        <v>1</v>
      </c>
      <c r="D3" s="33" t="s">
        <v>2</v>
      </c>
      <c r="E3" s="33" t="s">
        <v>3</v>
      </c>
      <c r="F3" s="33"/>
      <c r="G3" s="33"/>
      <c r="H3" s="33"/>
      <c r="I3" s="33" t="s">
        <v>9</v>
      </c>
      <c r="J3" s="33" t="s">
        <v>4</v>
      </c>
      <c r="K3" s="34" t="s">
        <v>5</v>
      </c>
      <c r="L3" s="33" t="s">
        <v>6</v>
      </c>
      <c r="M3" s="33" t="s">
        <v>11</v>
      </c>
      <c r="N3" s="35" t="s">
        <v>19</v>
      </c>
      <c r="O3" s="36"/>
      <c r="P3" s="36"/>
      <c r="Q3" s="36"/>
      <c r="R3" s="36"/>
      <c r="S3" s="36"/>
      <c r="T3" s="36"/>
      <c r="U3" s="36"/>
      <c r="V3" s="36"/>
      <c r="W3" s="36"/>
      <c r="X3" s="37" t="s">
        <v>8</v>
      </c>
      <c r="Y3" s="33" t="s">
        <v>7</v>
      </c>
      <c r="Z3" s="33" t="s">
        <v>20</v>
      </c>
      <c r="AA3" s="37" t="s">
        <v>13</v>
      </c>
    </row>
    <row r="4" spans="1:27" s="38" customFormat="1" ht="16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40"/>
      <c r="L4" s="39"/>
      <c r="M4" s="39"/>
      <c r="N4" s="33" t="s">
        <v>14</v>
      </c>
      <c r="O4" s="33" t="s">
        <v>15</v>
      </c>
      <c r="P4" s="41"/>
      <c r="Q4" s="41"/>
      <c r="R4" s="41"/>
      <c r="S4" s="41"/>
      <c r="T4" s="41"/>
      <c r="U4" s="33" t="s">
        <v>449</v>
      </c>
      <c r="V4" s="33" t="s">
        <v>450</v>
      </c>
      <c r="W4" s="33" t="s">
        <v>451</v>
      </c>
      <c r="X4" s="42"/>
      <c r="Y4" s="39"/>
      <c r="Z4" s="39"/>
      <c r="AA4" s="42"/>
    </row>
    <row r="5" spans="1:27" s="38" customForma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5" t="s">
        <v>16</v>
      </c>
      <c r="Q5" s="45" t="s">
        <v>17</v>
      </c>
      <c r="R5" s="45" t="s">
        <v>18</v>
      </c>
      <c r="S5" s="45" t="s">
        <v>448</v>
      </c>
      <c r="T5" s="45" t="s">
        <v>448</v>
      </c>
      <c r="U5" s="43"/>
      <c r="V5" s="43"/>
      <c r="W5" s="43"/>
      <c r="X5" s="46"/>
      <c r="Y5" s="43"/>
      <c r="Z5" s="43"/>
      <c r="AA5" s="46"/>
    </row>
    <row r="6" spans="1:27" x14ac:dyDescent="0.3">
      <c r="A6" s="47">
        <v>1</v>
      </c>
      <c r="B6" s="16" t="s">
        <v>12</v>
      </c>
      <c r="C6" s="26" t="s">
        <v>440</v>
      </c>
      <c r="D6" s="26" t="s">
        <v>208</v>
      </c>
      <c r="E6" s="26" t="s">
        <v>39</v>
      </c>
      <c r="F6" s="18" t="str">
        <f>LEFT(C6,1)</f>
        <v>В</v>
      </c>
      <c r="G6" s="18" t="str">
        <f>LEFT(D6,1)</f>
        <v>А</v>
      </c>
      <c r="H6" s="18" t="str">
        <f>LEFT(E6,1)</f>
        <v>А</v>
      </c>
      <c r="I6" s="27">
        <v>7062003</v>
      </c>
      <c r="J6" s="11" t="s">
        <v>422</v>
      </c>
      <c r="K6" s="9">
        <v>10</v>
      </c>
      <c r="L6" s="16" t="s">
        <v>589</v>
      </c>
      <c r="M6" s="13" t="str">
        <f>CONCATENATE(B6,"-",F6,G6,H6,"-",I6)</f>
        <v>Ж-ВАА-7062003</v>
      </c>
      <c r="N6" s="20">
        <v>7</v>
      </c>
      <c r="O6" s="20">
        <v>13</v>
      </c>
      <c r="P6" s="20">
        <v>12</v>
      </c>
      <c r="Q6" s="20">
        <v>2</v>
      </c>
      <c r="R6" s="20">
        <v>0</v>
      </c>
      <c r="S6" s="20">
        <v>19</v>
      </c>
      <c r="T6" s="20">
        <v>0</v>
      </c>
      <c r="U6" s="20">
        <v>42</v>
      </c>
      <c r="V6" s="20"/>
      <c r="W6" s="20"/>
      <c r="X6" s="25">
        <f>SUM(N6:W6)</f>
        <v>95</v>
      </c>
      <c r="Y6" s="19">
        <v>150</v>
      </c>
      <c r="Z6" s="21">
        <f>X6/Y6</f>
        <v>0.6333333333333333</v>
      </c>
      <c r="AA6" s="56" t="str">
        <f>IF(X6&gt;75%*Y6,"Победитель",IF(X6&gt;50%*Y6,"Призёр","Участник"))</f>
        <v>Призёр</v>
      </c>
    </row>
    <row r="7" spans="1:27" x14ac:dyDescent="0.3">
      <c r="A7" s="47">
        <v>2</v>
      </c>
      <c r="B7" s="17" t="s">
        <v>447</v>
      </c>
      <c r="C7" s="17" t="s">
        <v>324</v>
      </c>
      <c r="D7" s="17" t="s">
        <v>325</v>
      </c>
      <c r="E7" s="17" t="s">
        <v>42</v>
      </c>
      <c r="F7" s="18" t="str">
        <f>LEFT(C7,1)</f>
        <v>П</v>
      </c>
      <c r="G7" s="18" t="str">
        <f>LEFT(D7,1)</f>
        <v>А</v>
      </c>
      <c r="H7" s="18" t="str">
        <f>LEFT(E7,1)</f>
        <v>С</v>
      </c>
      <c r="I7" s="6" t="s">
        <v>368</v>
      </c>
      <c r="J7" s="17" t="s">
        <v>265</v>
      </c>
      <c r="K7" s="6" t="s">
        <v>357</v>
      </c>
      <c r="L7" s="17" t="s">
        <v>580</v>
      </c>
      <c r="M7" s="13" t="str">
        <f>CONCATENATE(B7,"-",F7,G7,H7,"-",I7)</f>
        <v>М -ПАС-06072004</v>
      </c>
      <c r="N7" s="20">
        <v>7</v>
      </c>
      <c r="O7" s="20">
        <v>16</v>
      </c>
      <c r="P7" s="20">
        <v>11</v>
      </c>
      <c r="Q7" s="20">
        <v>4.5</v>
      </c>
      <c r="R7" s="20">
        <v>5</v>
      </c>
      <c r="S7" s="20">
        <v>13</v>
      </c>
      <c r="T7" s="20">
        <v>0</v>
      </c>
      <c r="U7" s="20">
        <v>37</v>
      </c>
      <c r="V7" s="20"/>
      <c r="W7" s="20"/>
      <c r="X7" s="25">
        <f>SUM(N7:W7)</f>
        <v>93.5</v>
      </c>
      <c r="Y7" s="19">
        <v>150</v>
      </c>
      <c r="Z7" s="21">
        <f>X7/Y7</f>
        <v>0.62333333333333329</v>
      </c>
      <c r="AA7" s="56" t="str">
        <f>IF(X7&gt;75%*Y7,"Победитель",IF(X7&gt;50%*Y7,"Призёр","Участник"))</f>
        <v>Призёр</v>
      </c>
    </row>
    <row r="8" spans="1:27" x14ac:dyDescent="0.3">
      <c r="A8" s="47">
        <v>3</v>
      </c>
      <c r="B8" s="16" t="s">
        <v>63</v>
      </c>
      <c r="C8" s="16" t="s">
        <v>140</v>
      </c>
      <c r="D8" s="16" t="s">
        <v>82</v>
      </c>
      <c r="E8" s="16" t="s">
        <v>75</v>
      </c>
      <c r="F8" s="18" t="str">
        <f>LEFT(C8,1)</f>
        <v>Ш</v>
      </c>
      <c r="G8" s="18" t="str">
        <f>LEFT(D8,1)</f>
        <v>А</v>
      </c>
      <c r="H8" s="18" t="str">
        <f>LEFT(E8,1)</f>
        <v>Д</v>
      </c>
      <c r="I8" s="9" t="s">
        <v>141</v>
      </c>
      <c r="J8" s="16" t="s">
        <v>86</v>
      </c>
      <c r="K8" s="24">
        <v>10</v>
      </c>
      <c r="L8" s="16" t="s">
        <v>573</v>
      </c>
      <c r="M8" s="13" t="str">
        <f>CONCATENATE(B8,"-",F8,G8,H8,"-",I8)</f>
        <v>М-ШАД-10092003</v>
      </c>
      <c r="N8" s="20">
        <v>8</v>
      </c>
      <c r="O8" s="20">
        <v>8</v>
      </c>
      <c r="P8" s="20">
        <v>9</v>
      </c>
      <c r="Q8" s="20">
        <v>4</v>
      </c>
      <c r="R8" s="20">
        <v>0</v>
      </c>
      <c r="S8" s="20">
        <v>7</v>
      </c>
      <c r="T8" s="20">
        <v>0</v>
      </c>
      <c r="U8" s="20">
        <v>39</v>
      </c>
      <c r="V8" s="20"/>
      <c r="W8" s="20"/>
      <c r="X8" s="25">
        <f>SUM(N8:W8)</f>
        <v>75</v>
      </c>
      <c r="Y8" s="19">
        <v>150</v>
      </c>
      <c r="Z8" s="21">
        <f>X8/Y8</f>
        <v>0.5</v>
      </c>
      <c r="AA8" s="56" t="s">
        <v>623</v>
      </c>
    </row>
    <row r="9" spans="1:27" x14ac:dyDescent="0.3">
      <c r="A9" s="47">
        <v>4</v>
      </c>
      <c r="B9" s="16" t="s">
        <v>12</v>
      </c>
      <c r="C9" s="26" t="s">
        <v>438</v>
      </c>
      <c r="D9" s="26" t="s">
        <v>162</v>
      </c>
      <c r="E9" s="26" t="s">
        <v>45</v>
      </c>
      <c r="F9" s="18" t="str">
        <f>LEFT(C9,1)</f>
        <v>А</v>
      </c>
      <c r="G9" s="18" t="str">
        <f>LEFT(D9,1)</f>
        <v>П</v>
      </c>
      <c r="H9" s="18" t="str">
        <f>LEFT(E9,1)</f>
        <v>С</v>
      </c>
      <c r="I9" s="27">
        <v>16062003</v>
      </c>
      <c r="J9" s="11" t="s">
        <v>422</v>
      </c>
      <c r="K9" s="9">
        <v>10</v>
      </c>
      <c r="L9" s="16" t="s">
        <v>585</v>
      </c>
      <c r="M9" s="13" t="str">
        <f>CONCATENATE(B9,"-",F9,G9,H9,"-",I9)</f>
        <v>Ж-АПС-16062003</v>
      </c>
      <c r="N9" s="20">
        <v>8</v>
      </c>
      <c r="O9" s="20">
        <v>3</v>
      </c>
      <c r="P9" s="20">
        <v>12</v>
      </c>
      <c r="Q9" s="20">
        <v>3</v>
      </c>
      <c r="R9" s="20">
        <v>0</v>
      </c>
      <c r="S9" s="20">
        <v>11</v>
      </c>
      <c r="T9" s="20">
        <v>0</v>
      </c>
      <c r="U9" s="20">
        <v>38</v>
      </c>
      <c r="V9" s="20"/>
      <c r="W9" s="20"/>
      <c r="X9" s="25">
        <f>SUM(N9:W9)</f>
        <v>75</v>
      </c>
      <c r="Y9" s="19">
        <v>150</v>
      </c>
      <c r="Z9" s="21">
        <f>X9/Y9</f>
        <v>0.5</v>
      </c>
      <c r="AA9" s="56" t="s">
        <v>623</v>
      </c>
    </row>
    <row r="10" spans="1:27" x14ac:dyDescent="0.3">
      <c r="A10" s="47">
        <v>5</v>
      </c>
      <c r="B10" s="16" t="s">
        <v>63</v>
      </c>
      <c r="C10" s="16" t="s">
        <v>129</v>
      </c>
      <c r="D10" s="16" t="s">
        <v>130</v>
      </c>
      <c r="E10" s="16" t="s">
        <v>131</v>
      </c>
      <c r="F10" s="18" t="str">
        <f>LEFT(C10,1)</f>
        <v>Н</v>
      </c>
      <c r="G10" s="18" t="str">
        <f>LEFT(D10,1)</f>
        <v>А</v>
      </c>
      <c r="H10" s="18" t="str">
        <f>LEFT(E10,1)</f>
        <v>А</v>
      </c>
      <c r="I10" s="9" t="s">
        <v>132</v>
      </c>
      <c r="J10" s="16" t="s">
        <v>86</v>
      </c>
      <c r="K10" s="24">
        <v>10</v>
      </c>
      <c r="L10" s="16" t="s">
        <v>564</v>
      </c>
      <c r="M10" s="13" t="str">
        <f>CONCATENATE(B10,"-",F10,G10,H10,"-",I10)</f>
        <v>М-НАА-18092003</v>
      </c>
      <c r="N10" s="20">
        <v>4</v>
      </c>
      <c r="O10" s="20">
        <v>3</v>
      </c>
      <c r="P10" s="20">
        <v>0</v>
      </c>
      <c r="Q10" s="20">
        <v>0</v>
      </c>
      <c r="R10" s="20">
        <v>0</v>
      </c>
      <c r="S10" s="20">
        <v>11</v>
      </c>
      <c r="T10" s="20">
        <v>0</v>
      </c>
      <c r="U10" s="20">
        <v>45</v>
      </c>
      <c r="V10" s="20"/>
      <c r="W10" s="20"/>
      <c r="X10" s="25">
        <f>SUM(N10:W10)</f>
        <v>63</v>
      </c>
      <c r="Y10" s="19">
        <v>150</v>
      </c>
      <c r="Z10" s="21">
        <f>X10/Y10</f>
        <v>0.42</v>
      </c>
      <c r="AA10" s="56" t="str">
        <f>IF(X10&gt;75%*Y10,"Победитель",IF(X10&gt;50%*Y10,"Призёр","Участник"))</f>
        <v>Участник</v>
      </c>
    </row>
    <row r="11" spans="1:27" x14ac:dyDescent="0.3">
      <c r="A11" s="47">
        <v>6</v>
      </c>
      <c r="B11" s="16" t="s">
        <v>12</v>
      </c>
      <c r="C11" s="16" t="s">
        <v>420</v>
      </c>
      <c r="D11" s="16" t="s">
        <v>89</v>
      </c>
      <c r="E11" s="16" t="s">
        <v>157</v>
      </c>
      <c r="F11" s="18" t="str">
        <f>LEFT(C11,1)</f>
        <v>А</v>
      </c>
      <c r="G11" s="18" t="str">
        <f>LEFT(D11,1)</f>
        <v>А</v>
      </c>
      <c r="H11" s="18" t="str">
        <f>LEFT(E11,1)</f>
        <v>М</v>
      </c>
      <c r="I11" s="9" t="s">
        <v>421</v>
      </c>
      <c r="J11" s="16" t="s">
        <v>381</v>
      </c>
      <c r="K11" s="24">
        <v>10</v>
      </c>
      <c r="L11" s="16" t="s">
        <v>591</v>
      </c>
      <c r="M11" s="13" t="str">
        <f>CONCATENATE(B11,"-",F11,G11,H11,"-",I11)</f>
        <v>Ж-ААМ-17112003</v>
      </c>
      <c r="N11" s="20">
        <v>9</v>
      </c>
      <c r="O11" s="20">
        <v>5</v>
      </c>
      <c r="P11" s="20">
        <v>0</v>
      </c>
      <c r="Q11" s="20">
        <v>0</v>
      </c>
      <c r="R11" s="20">
        <v>0</v>
      </c>
      <c r="S11" s="20">
        <v>3</v>
      </c>
      <c r="T11" s="20">
        <v>0</v>
      </c>
      <c r="U11" s="20">
        <v>45</v>
      </c>
      <c r="V11" s="20"/>
      <c r="W11" s="20"/>
      <c r="X11" s="25">
        <f>SUM(N11:W11)</f>
        <v>62</v>
      </c>
      <c r="Y11" s="19">
        <v>150</v>
      </c>
      <c r="Z11" s="21">
        <f>X11/Y11</f>
        <v>0.41333333333333333</v>
      </c>
      <c r="AA11" s="56" t="str">
        <f>IF(X11&gt;75%*Y11,"Победитель",IF(X11&gt;50%*Y11,"Призёр","Участник"))</f>
        <v>Участник</v>
      </c>
    </row>
    <row r="12" spans="1:27" x14ac:dyDescent="0.3">
      <c r="A12" s="47">
        <v>7</v>
      </c>
      <c r="B12" s="17" t="s">
        <v>12</v>
      </c>
      <c r="C12" s="17" t="s">
        <v>321</v>
      </c>
      <c r="D12" s="17" t="s">
        <v>54</v>
      </c>
      <c r="E12" s="17" t="s">
        <v>37</v>
      </c>
      <c r="F12" s="18" t="str">
        <f>LEFT(C12,1)</f>
        <v>А</v>
      </c>
      <c r="G12" s="18" t="str">
        <f>LEFT(D12,1)</f>
        <v>А</v>
      </c>
      <c r="H12" s="18" t="str">
        <f>LEFT(E12,1)</f>
        <v>А</v>
      </c>
      <c r="I12" s="6" t="s">
        <v>365</v>
      </c>
      <c r="J12" s="17" t="s">
        <v>265</v>
      </c>
      <c r="K12" s="6" t="s">
        <v>357</v>
      </c>
      <c r="L12" s="17" t="s">
        <v>575</v>
      </c>
      <c r="M12" s="13" t="str">
        <f>CONCATENATE(B12,"-",F12,G12,H12,"-",I12)</f>
        <v>Ж-ААА-22082003</v>
      </c>
      <c r="N12" s="20">
        <v>7</v>
      </c>
      <c r="O12" s="20">
        <v>3</v>
      </c>
      <c r="P12" s="20">
        <v>0</v>
      </c>
      <c r="Q12" s="20">
        <v>2</v>
      </c>
      <c r="R12" s="20">
        <v>0</v>
      </c>
      <c r="S12" s="20">
        <v>0</v>
      </c>
      <c r="T12" s="20">
        <v>6</v>
      </c>
      <c r="U12" s="20">
        <v>0</v>
      </c>
      <c r="V12" s="20">
        <v>35</v>
      </c>
      <c r="W12" s="20"/>
      <c r="X12" s="25">
        <f>SUM(N12:W12)</f>
        <v>53</v>
      </c>
      <c r="Y12" s="19">
        <v>150</v>
      </c>
      <c r="Z12" s="21">
        <f>X12/Y12</f>
        <v>0.35333333333333333</v>
      </c>
      <c r="AA12" s="56" t="str">
        <f>IF(X12&gt;75%*Y12,"Победитель",IF(X12&gt;50%*Y12,"Призёр","Участник"))</f>
        <v>Участник</v>
      </c>
    </row>
    <row r="13" spans="1:27" x14ac:dyDescent="0.3">
      <c r="A13" s="47">
        <v>8</v>
      </c>
      <c r="B13" s="16" t="s">
        <v>12</v>
      </c>
      <c r="C13" s="26" t="s">
        <v>441</v>
      </c>
      <c r="D13" s="26" t="s">
        <v>44</v>
      </c>
      <c r="E13" s="26" t="s">
        <v>45</v>
      </c>
      <c r="F13" s="18" t="str">
        <f>LEFT(C13,1)</f>
        <v>К</v>
      </c>
      <c r="G13" s="18" t="str">
        <f>LEFT(D13,1)</f>
        <v>Е</v>
      </c>
      <c r="H13" s="18" t="str">
        <f>LEFT(E13,1)</f>
        <v>С</v>
      </c>
      <c r="I13" s="27">
        <v>15052003</v>
      </c>
      <c r="J13" s="11" t="s">
        <v>422</v>
      </c>
      <c r="K13" s="9">
        <v>10</v>
      </c>
      <c r="L13" s="16" t="s">
        <v>524</v>
      </c>
      <c r="M13" s="13" t="str">
        <f>CONCATENATE(B13,"-",F13,G13,H13,"-",I13)</f>
        <v>Ж-КЕС-15052003</v>
      </c>
      <c r="N13" s="20">
        <v>8</v>
      </c>
      <c r="O13" s="20">
        <v>2</v>
      </c>
      <c r="P13" s="20">
        <v>8</v>
      </c>
      <c r="Q13" s="20">
        <v>1</v>
      </c>
      <c r="R13" s="20">
        <v>0</v>
      </c>
      <c r="S13" s="20">
        <v>7</v>
      </c>
      <c r="T13" s="20">
        <v>0</v>
      </c>
      <c r="U13" s="20">
        <v>23</v>
      </c>
      <c r="V13" s="20"/>
      <c r="W13" s="20"/>
      <c r="X13" s="25">
        <f>SUM(N13:W13)</f>
        <v>49</v>
      </c>
      <c r="Y13" s="19">
        <v>150</v>
      </c>
      <c r="Z13" s="21">
        <f>X13/Y13</f>
        <v>0.32666666666666666</v>
      </c>
      <c r="AA13" s="56" t="str">
        <f>IF(X13&gt;75%*Y13,"Победитель",IF(X13&gt;50%*Y13,"Призёр","Участник"))</f>
        <v>Участник</v>
      </c>
    </row>
    <row r="14" spans="1:27" x14ac:dyDescent="0.3">
      <c r="A14" s="47">
        <v>9</v>
      </c>
      <c r="B14" s="17" t="s">
        <v>12</v>
      </c>
      <c r="C14" s="17" t="s">
        <v>315</v>
      </c>
      <c r="D14" s="17" t="s">
        <v>50</v>
      </c>
      <c r="E14" s="17" t="s">
        <v>87</v>
      </c>
      <c r="F14" s="18" t="str">
        <f>LEFT(C14,1)</f>
        <v>Ч</v>
      </c>
      <c r="G14" s="18" t="str">
        <f>LEFT(D14,1)</f>
        <v>М</v>
      </c>
      <c r="H14" s="18" t="str">
        <f>LEFT(E14,1)</f>
        <v>А</v>
      </c>
      <c r="I14" s="6" t="s">
        <v>359</v>
      </c>
      <c r="J14" s="17" t="s">
        <v>265</v>
      </c>
      <c r="K14" s="6" t="s">
        <v>357</v>
      </c>
      <c r="L14" s="17" t="s">
        <v>584</v>
      </c>
      <c r="M14" s="13" t="str">
        <f>CONCATENATE(B14,"-",F14,G14,H14,"-",I14)</f>
        <v>Ж-ЧМА-18112003</v>
      </c>
      <c r="N14" s="20">
        <v>8</v>
      </c>
      <c r="O14" s="20">
        <v>5</v>
      </c>
      <c r="P14" s="20">
        <v>2</v>
      </c>
      <c r="Q14" s="20">
        <v>0</v>
      </c>
      <c r="R14" s="20">
        <v>0</v>
      </c>
      <c r="S14" s="20">
        <v>10</v>
      </c>
      <c r="T14" s="20">
        <v>0</v>
      </c>
      <c r="U14" s="20">
        <v>20</v>
      </c>
      <c r="V14" s="20"/>
      <c r="W14" s="20"/>
      <c r="X14" s="25">
        <f>SUM(N14:W14)</f>
        <v>45</v>
      </c>
      <c r="Y14" s="19">
        <v>150</v>
      </c>
      <c r="Z14" s="21">
        <f>X14/Y14</f>
        <v>0.3</v>
      </c>
      <c r="AA14" s="56" t="str">
        <f>IF(X14&gt;75%*Y14,"Победитель",IF(X14&gt;50%*Y14,"Призёр","Участник"))</f>
        <v>Участник</v>
      </c>
    </row>
    <row r="15" spans="1:27" x14ac:dyDescent="0.3">
      <c r="A15" s="47">
        <v>10</v>
      </c>
      <c r="B15" s="16" t="s">
        <v>12</v>
      </c>
      <c r="C15" s="16" t="s">
        <v>414</v>
      </c>
      <c r="D15" s="16" t="s">
        <v>44</v>
      </c>
      <c r="E15" s="16" t="s">
        <v>415</v>
      </c>
      <c r="F15" s="18" t="str">
        <f>LEFT(C15,1)</f>
        <v>С</v>
      </c>
      <c r="G15" s="18" t="str">
        <f>LEFT(D15,1)</f>
        <v>Е</v>
      </c>
      <c r="H15" s="18" t="str">
        <f>LEFT(E15,1)</f>
        <v>К</v>
      </c>
      <c r="I15" s="9" t="s">
        <v>416</v>
      </c>
      <c r="J15" s="16" t="s">
        <v>381</v>
      </c>
      <c r="K15" s="24">
        <v>10</v>
      </c>
      <c r="L15" s="16" t="s">
        <v>586</v>
      </c>
      <c r="M15" s="13" t="str">
        <f>CONCATENATE(B15,"-",F15,G15,H15,"-",I15)</f>
        <v>Ж-СЕК-19012003</v>
      </c>
      <c r="N15" s="20">
        <v>8</v>
      </c>
      <c r="O15" s="20">
        <v>0</v>
      </c>
      <c r="P15" s="20">
        <v>2</v>
      </c>
      <c r="Q15" s="20">
        <v>0</v>
      </c>
      <c r="R15" s="20">
        <v>0</v>
      </c>
      <c r="S15" s="20">
        <v>0</v>
      </c>
      <c r="T15" s="20">
        <v>0</v>
      </c>
      <c r="U15" s="20">
        <v>34</v>
      </c>
      <c r="V15" s="20"/>
      <c r="W15" s="20"/>
      <c r="X15" s="25">
        <f>SUM(N15:W15)</f>
        <v>44</v>
      </c>
      <c r="Y15" s="19">
        <v>150</v>
      </c>
      <c r="Z15" s="21">
        <f>X15/Y15</f>
        <v>0.29333333333333333</v>
      </c>
      <c r="AA15" s="56" t="str">
        <f>IF(X15&gt;75%*Y15,"Победитель",IF(X15&gt;50%*Y15,"Призёр","Участник"))</f>
        <v>Участник</v>
      </c>
    </row>
    <row r="16" spans="1:27" x14ac:dyDescent="0.3">
      <c r="A16" s="47">
        <v>11</v>
      </c>
      <c r="B16" s="16" t="s">
        <v>63</v>
      </c>
      <c r="C16" s="16" t="s">
        <v>121</v>
      </c>
      <c r="D16" s="16" t="s">
        <v>107</v>
      </c>
      <c r="E16" s="16" t="s">
        <v>35</v>
      </c>
      <c r="F16" s="18" t="str">
        <f>LEFT(C16,1)</f>
        <v>Б</v>
      </c>
      <c r="G16" s="18" t="str">
        <f>LEFT(D16,1)</f>
        <v>Н</v>
      </c>
      <c r="H16" s="18" t="str">
        <f>LEFT(E16,1)</f>
        <v>А</v>
      </c>
      <c r="I16" s="9" t="s">
        <v>68</v>
      </c>
      <c r="J16" s="16" t="s">
        <v>86</v>
      </c>
      <c r="K16" s="24">
        <v>10</v>
      </c>
      <c r="L16" s="16" t="s">
        <v>437</v>
      </c>
      <c r="M16" s="13" t="str">
        <f>CONCATENATE(B16,"-",F16,G16,H16,"-",I16)</f>
        <v>М-БНА-22062003</v>
      </c>
      <c r="N16" s="20">
        <v>6</v>
      </c>
      <c r="O16" s="20">
        <v>0</v>
      </c>
      <c r="P16" s="20">
        <v>4</v>
      </c>
      <c r="Q16" s="20">
        <v>1</v>
      </c>
      <c r="R16" s="20">
        <v>0</v>
      </c>
      <c r="S16" s="20">
        <v>15</v>
      </c>
      <c r="T16" s="20">
        <v>0</v>
      </c>
      <c r="U16" s="20">
        <v>17</v>
      </c>
      <c r="V16" s="20"/>
      <c r="W16" s="20"/>
      <c r="X16" s="25">
        <f>SUM(N16:W16)</f>
        <v>43</v>
      </c>
      <c r="Y16" s="19">
        <v>150</v>
      </c>
      <c r="Z16" s="21">
        <f>X16/Y16</f>
        <v>0.28666666666666668</v>
      </c>
      <c r="AA16" s="56" t="str">
        <f>IF(X16&gt;75%*Y16,"Победитель",IF(X16&gt;50%*Y16,"Призёр","Участник"))</f>
        <v>Участник</v>
      </c>
    </row>
    <row r="17" spans="1:27" x14ac:dyDescent="0.3">
      <c r="A17" s="47">
        <v>12</v>
      </c>
      <c r="B17" s="17" t="s">
        <v>447</v>
      </c>
      <c r="C17" s="17" t="s">
        <v>322</v>
      </c>
      <c r="D17" s="17" t="s">
        <v>93</v>
      </c>
      <c r="E17" s="17" t="s">
        <v>94</v>
      </c>
      <c r="F17" s="18" t="str">
        <f>LEFT(C17,1)</f>
        <v>З</v>
      </c>
      <c r="G17" s="18" t="str">
        <f>LEFT(D17,1)</f>
        <v>М</v>
      </c>
      <c r="H17" s="18" t="str">
        <f>LEFT(E17,1)</f>
        <v>М</v>
      </c>
      <c r="I17" s="6" t="s">
        <v>366</v>
      </c>
      <c r="J17" s="17" t="s">
        <v>265</v>
      </c>
      <c r="K17" s="6" t="s">
        <v>357</v>
      </c>
      <c r="L17" s="17" t="s">
        <v>574</v>
      </c>
      <c r="M17" s="13" t="str">
        <f>CONCATENATE(B17,"-",F17,G17,H17,"-",I17)</f>
        <v>М -ЗММ-16062003</v>
      </c>
      <c r="N17" s="20">
        <v>9</v>
      </c>
      <c r="O17" s="20">
        <v>3</v>
      </c>
      <c r="P17" s="20">
        <v>6</v>
      </c>
      <c r="Q17" s="20">
        <v>2</v>
      </c>
      <c r="R17" s="20">
        <v>0</v>
      </c>
      <c r="S17" s="20">
        <v>10</v>
      </c>
      <c r="T17" s="20">
        <v>0</v>
      </c>
      <c r="U17" s="20">
        <v>10</v>
      </c>
      <c r="V17" s="20"/>
      <c r="W17" s="20"/>
      <c r="X17" s="25">
        <f>SUM(N17:W17)</f>
        <v>40</v>
      </c>
      <c r="Y17" s="19">
        <v>150</v>
      </c>
      <c r="Z17" s="21">
        <f>X17/Y17</f>
        <v>0.26666666666666666</v>
      </c>
      <c r="AA17" s="56" t="str">
        <f>IF(X17&gt;75%*Y17,"Победитель",IF(X17&gt;50%*Y17,"Призёр","Участник"))</f>
        <v>Участник</v>
      </c>
    </row>
    <row r="18" spans="1:27" x14ac:dyDescent="0.3">
      <c r="A18" s="47">
        <v>13</v>
      </c>
      <c r="B18" s="16" t="s">
        <v>12</v>
      </c>
      <c r="C18" s="16" t="s">
        <v>419</v>
      </c>
      <c r="D18" s="16" t="s">
        <v>309</v>
      </c>
      <c r="E18" s="16" t="s">
        <v>45</v>
      </c>
      <c r="F18" s="18" t="str">
        <f>LEFT(C18,1)</f>
        <v>Г</v>
      </c>
      <c r="G18" s="18" t="str">
        <f>LEFT(D18,1)</f>
        <v>Е</v>
      </c>
      <c r="H18" s="18" t="str">
        <f>LEFT(E18,1)</f>
        <v>С</v>
      </c>
      <c r="I18" s="9" t="s">
        <v>139</v>
      </c>
      <c r="J18" s="16" t="s">
        <v>381</v>
      </c>
      <c r="K18" s="24">
        <v>10</v>
      </c>
      <c r="L18" s="16" t="s">
        <v>587</v>
      </c>
      <c r="M18" s="13" t="str">
        <f>CONCATENATE(B18,"-",F18,G18,H18,"-",I18)</f>
        <v>Ж-ГЕС-23122003</v>
      </c>
      <c r="N18" s="20">
        <v>4</v>
      </c>
      <c r="O18" s="20">
        <v>1</v>
      </c>
      <c r="P18" s="20">
        <v>2</v>
      </c>
      <c r="Q18" s="20">
        <v>1</v>
      </c>
      <c r="R18" s="20">
        <v>0</v>
      </c>
      <c r="S18" s="20">
        <v>6</v>
      </c>
      <c r="T18" s="20">
        <v>0</v>
      </c>
      <c r="U18" s="20">
        <v>24</v>
      </c>
      <c r="V18" s="20"/>
      <c r="W18" s="20"/>
      <c r="X18" s="25">
        <f>SUM(N18:W18)</f>
        <v>38</v>
      </c>
      <c r="Y18" s="19">
        <v>150</v>
      </c>
      <c r="Z18" s="21">
        <f>X18/Y18</f>
        <v>0.25333333333333335</v>
      </c>
      <c r="AA18" s="56" t="str">
        <f>IF(X18&gt;75%*Y18,"Победитель",IF(X18&gt;50%*Y18,"Призёр","Участник"))</f>
        <v>Участник</v>
      </c>
    </row>
    <row r="19" spans="1:27" x14ac:dyDescent="0.3">
      <c r="A19" s="47">
        <v>14</v>
      </c>
      <c r="B19" s="16" t="s">
        <v>12</v>
      </c>
      <c r="C19" s="16" t="s">
        <v>417</v>
      </c>
      <c r="D19" s="16" t="s">
        <v>99</v>
      </c>
      <c r="E19" s="16" t="s">
        <v>221</v>
      </c>
      <c r="F19" s="18" t="str">
        <f>LEFT(C19,1)</f>
        <v>М</v>
      </c>
      <c r="G19" s="18" t="str">
        <f>LEFT(D19,1)</f>
        <v>С</v>
      </c>
      <c r="H19" s="18" t="str">
        <f>LEFT(E19,1)</f>
        <v>В</v>
      </c>
      <c r="I19" s="9" t="s">
        <v>418</v>
      </c>
      <c r="J19" s="16" t="s">
        <v>381</v>
      </c>
      <c r="K19" s="24">
        <v>10</v>
      </c>
      <c r="L19" s="16" t="s">
        <v>582</v>
      </c>
      <c r="M19" s="13" t="str">
        <f>CONCATENATE(B19,"-",F19,G19,H19,"-",I19)</f>
        <v>Ж-МСВ-23092003</v>
      </c>
      <c r="N19" s="20">
        <v>6</v>
      </c>
      <c r="O19" s="20">
        <v>0</v>
      </c>
      <c r="P19" s="20">
        <v>6</v>
      </c>
      <c r="Q19" s="20">
        <v>0</v>
      </c>
      <c r="R19" s="20">
        <v>0</v>
      </c>
      <c r="S19" s="20">
        <v>0</v>
      </c>
      <c r="T19" s="20">
        <v>0</v>
      </c>
      <c r="U19" s="20">
        <v>25</v>
      </c>
      <c r="V19" s="20"/>
      <c r="W19" s="20"/>
      <c r="X19" s="25">
        <f>SUM(N19:W19)</f>
        <v>37</v>
      </c>
      <c r="Y19" s="19">
        <v>150</v>
      </c>
      <c r="Z19" s="21">
        <f>X19/Y19</f>
        <v>0.24666666666666667</v>
      </c>
      <c r="AA19" s="56" t="str">
        <f>IF(X19&gt;75%*Y19,"Победитель",IF(X19&gt;50%*Y19,"Призёр","Участник"))</f>
        <v>Участник</v>
      </c>
    </row>
    <row r="20" spans="1:27" x14ac:dyDescent="0.3">
      <c r="A20" s="47">
        <v>15</v>
      </c>
      <c r="B20" s="17" t="s">
        <v>12</v>
      </c>
      <c r="C20" s="17" t="s">
        <v>311</v>
      </c>
      <c r="D20" s="17" t="s">
        <v>54</v>
      </c>
      <c r="E20" s="17" t="s">
        <v>312</v>
      </c>
      <c r="F20" s="18" t="str">
        <f>LEFT(C20,1)</f>
        <v>С</v>
      </c>
      <c r="G20" s="18" t="str">
        <f>LEFT(D20,1)</f>
        <v>А</v>
      </c>
      <c r="H20" s="18" t="str">
        <f>LEFT(E20,1)</f>
        <v>О</v>
      </c>
      <c r="I20" s="6" t="s">
        <v>356</v>
      </c>
      <c r="J20" s="17" t="s">
        <v>265</v>
      </c>
      <c r="K20" s="6" t="s">
        <v>357</v>
      </c>
      <c r="L20" s="17" t="s">
        <v>435</v>
      </c>
      <c r="M20" s="13" t="str">
        <f>CONCATENATE(B20,"-",F20,G20,H20,"-",I20)</f>
        <v>Ж-САО-10012004</v>
      </c>
      <c r="N20" s="20">
        <v>7</v>
      </c>
      <c r="O20" s="20">
        <v>0</v>
      </c>
      <c r="P20" s="20">
        <v>0</v>
      </c>
      <c r="Q20" s="20">
        <v>1</v>
      </c>
      <c r="R20" s="20">
        <v>0</v>
      </c>
      <c r="S20" s="20">
        <v>0</v>
      </c>
      <c r="T20" s="20">
        <v>0</v>
      </c>
      <c r="U20" s="20">
        <v>29</v>
      </c>
      <c r="V20" s="20"/>
      <c r="W20" s="20"/>
      <c r="X20" s="25">
        <f>SUM(N20:W20)</f>
        <v>37</v>
      </c>
      <c r="Y20" s="19">
        <v>150</v>
      </c>
      <c r="Z20" s="21">
        <f>X20/Y20</f>
        <v>0.24666666666666667</v>
      </c>
      <c r="AA20" s="56" t="str">
        <f>IF(X20&gt;75%*Y20,"Победитель",IF(X20&gt;50%*Y20,"Призёр","Участник"))</f>
        <v>Участник</v>
      </c>
    </row>
    <row r="21" spans="1:27" x14ac:dyDescent="0.3">
      <c r="A21" s="47">
        <v>16</v>
      </c>
      <c r="B21" s="16" t="s">
        <v>12</v>
      </c>
      <c r="C21" s="26" t="s">
        <v>442</v>
      </c>
      <c r="D21" s="26" t="s">
        <v>21</v>
      </c>
      <c r="E21" s="26" t="s">
        <v>122</v>
      </c>
      <c r="F21" s="18" t="str">
        <f>LEFT(C21,1)</f>
        <v>Ч</v>
      </c>
      <c r="G21" s="18" t="str">
        <f>LEFT(D21,1)</f>
        <v>В</v>
      </c>
      <c r="H21" s="18" t="str">
        <f>LEFT(E21,1)</f>
        <v>Ю</v>
      </c>
      <c r="I21" s="27">
        <v>8062003</v>
      </c>
      <c r="J21" s="11" t="s">
        <v>422</v>
      </c>
      <c r="K21" s="9">
        <v>10</v>
      </c>
      <c r="L21" s="16" t="s">
        <v>593</v>
      </c>
      <c r="M21" s="13" t="str">
        <f>CONCATENATE(B21,"-",F21,G21,H21,"-",I21)</f>
        <v>Ж-ЧВЮ-8062003</v>
      </c>
      <c r="N21" s="20">
        <v>8</v>
      </c>
      <c r="O21" s="20">
        <v>0</v>
      </c>
      <c r="P21" s="20">
        <v>2</v>
      </c>
      <c r="Q21" s="20">
        <v>0</v>
      </c>
      <c r="R21" s="20">
        <v>0</v>
      </c>
      <c r="S21" s="20">
        <v>1</v>
      </c>
      <c r="T21" s="20">
        <v>0</v>
      </c>
      <c r="U21" s="20">
        <v>26</v>
      </c>
      <c r="V21" s="20"/>
      <c r="W21" s="20"/>
      <c r="X21" s="25">
        <f>SUM(N21:W21)</f>
        <v>37</v>
      </c>
      <c r="Y21" s="19">
        <v>150</v>
      </c>
      <c r="Z21" s="21">
        <f>X21/Y21</f>
        <v>0.24666666666666667</v>
      </c>
      <c r="AA21" s="56" t="str">
        <f>IF(X21&gt;75%*Y21,"Победитель",IF(X21&gt;50%*Y21,"Призёр","Участник"))</f>
        <v>Участник</v>
      </c>
    </row>
    <row r="22" spans="1:27" x14ac:dyDescent="0.3">
      <c r="A22" s="47">
        <v>17</v>
      </c>
      <c r="B22" s="16" t="s">
        <v>12</v>
      </c>
      <c r="C22" s="16" t="s">
        <v>118</v>
      </c>
      <c r="D22" s="16" t="s">
        <v>54</v>
      </c>
      <c r="E22" s="16" t="s">
        <v>119</v>
      </c>
      <c r="F22" s="18" t="str">
        <f>LEFT(C22,1)</f>
        <v>Б</v>
      </c>
      <c r="G22" s="18" t="str">
        <f>LEFT(D22,1)</f>
        <v>А</v>
      </c>
      <c r="H22" s="18" t="str">
        <f>LEFT(E22,1)</f>
        <v>И</v>
      </c>
      <c r="I22" s="9" t="s">
        <v>120</v>
      </c>
      <c r="J22" s="16" t="s">
        <v>86</v>
      </c>
      <c r="K22" s="24">
        <v>10</v>
      </c>
      <c r="L22" s="16" t="s">
        <v>577</v>
      </c>
      <c r="M22" s="13" t="str">
        <f>CONCATENATE(B22,"-",F22,G22,H22,"-",I22)</f>
        <v>Ж-БАИ-16112003</v>
      </c>
      <c r="N22" s="20">
        <v>7</v>
      </c>
      <c r="O22" s="20">
        <v>3</v>
      </c>
      <c r="P22" s="20">
        <v>4</v>
      </c>
      <c r="Q22" s="20">
        <v>2</v>
      </c>
      <c r="R22" s="20">
        <v>0</v>
      </c>
      <c r="S22" s="20">
        <v>3</v>
      </c>
      <c r="T22" s="20">
        <v>0</v>
      </c>
      <c r="U22" s="20">
        <v>16</v>
      </c>
      <c r="V22" s="20"/>
      <c r="W22" s="20"/>
      <c r="X22" s="25">
        <f>SUM(N22:W22)</f>
        <v>35</v>
      </c>
      <c r="Y22" s="19">
        <v>150</v>
      </c>
      <c r="Z22" s="21">
        <f>X22/Y22</f>
        <v>0.23333333333333334</v>
      </c>
      <c r="AA22" s="56" t="str">
        <f>IF(X22&gt;75%*Y22,"Победитель",IF(X22&gt;50%*Y22,"Призёр","Участник"))</f>
        <v>Участник</v>
      </c>
    </row>
    <row r="23" spans="1:27" x14ac:dyDescent="0.3">
      <c r="A23" s="47">
        <v>18</v>
      </c>
      <c r="B23" s="16" t="s">
        <v>12</v>
      </c>
      <c r="C23" s="16" t="s">
        <v>412</v>
      </c>
      <c r="D23" s="16" t="s">
        <v>89</v>
      </c>
      <c r="E23" s="16" t="s">
        <v>202</v>
      </c>
      <c r="F23" s="18" t="str">
        <f>LEFT(C23,1)</f>
        <v>М</v>
      </c>
      <c r="G23" s="18" t="str">
        <f>LEFT(D23,1)</f>
        <v>А</v>
      </c>
      <c r="H23" s="18" t="str">
        <f>LEFT(E23,1)</f>
        <v>В</v>
      </c>
      <c r="I23" s="9" t="s">
        <v>413</v>
      </c>
      <c r="J23" s="16" t="s">
        <v>381</v>
      </c>
      <c r="K23" s="24">
        <v>10</v>
      </c>
      <c r="L23" s="16" t="s">
        <v>581</v>
      </c>
      <c r="M23" s="13" t="str">
        <f>CONCATENATE(B23,"-",F23,G23,H23,"-",I23)</f>
        <v>Ж-МАВ-27102003</v>
      </c>
      <c r="N23" s="20">
        <v>7</v>
      </c>
      <c r="O23" s="20">
        <v>0</v>
      </c>
      <c r="P23" s="20">
        <v>2</v>
      </c>
      <c r="Q23" s="20">
        <v>1</v>
      </c>
      <c r="R23" s="20">
        <v>0</v>
      </c>
      <c r="S23" s="20">
        <v>5</v>
      </c>
      <c r="T23" s="20">
        <v>0</v>
      </c>
      <c r="U23" s="20">
        <v>19</v>
      </c>
      <c r="V23" s="20"/>
      <c r="W23" s="20"/>
      <c r="X23" s="25">
        <f>SUM(N23:W23)</f>
        <v>34</v>
      </c>
      <c r="Y23" s="19">
        <v>150</v>
      </c>
      <c r="Z23" s="21">
        <f>X23/Y23</f>
        <v>0.22666666666666666</v>
      </c>
      <c r="AA23" s="56" t="str">
        <f>IF(X23&gt;75%*Y23,"Победитель",IF(X23&gt;50%*Y23,"Призёр","Участник"))</f>
        <v>Участник</v>
      </c>
    </row>
    <row r="24" spans="1:27" x14ac:dyDescent="0.3">
      <c r="A24" s="47">
        <v>19</v>
      </c>
      <c r="B24" s="17" t="s">
        <v>447</v>
      </c>
      <c r="C24" s="17" t="s">
        <v>318</v>
      </c>
      <c r="D24" s="17" t="s">
        <v>111</v>
      </c>
      <c r="E24" s="17" t="s">
        <v>42</v>
      </c>
      <c r="F24" s="18" t="str">
        <f>LEFT(C24,1)</f>
        <v>С</v>
      </c>
      <c r="G24" s="18" t="str">
        <f>LEFT(D24,1)</f>
        <v>К</v>
      </c>
      <c r="H24" s="18" t="str">
        <f>LEFT(E24,1)</f>
        <v>С</v>
      </c>
      <c r="I24" s="6" t="s">
        <v>363</v>
      </c>
      <c r="J24" s="17" t="s">
        <v>265</v>
      </c>
      <c r="K24" s="6" t="s">
        <v>357</v>
      </c>
      <c r="L24" s="17" t="s">
        <v>551</v>
      </c>
      <c r="M24" s="13" t="str">
        <f>CONCATENATE(B24,"-",F24,G24,H24,"-",I24)</f>
        <v>М -СКС-09012004</v>
      </c>
      <c r="N24" s="20">
        <v>6</v>
      </c>
      <c r="O24" s="20">
        <v>0</v>
      </c>
      <c r="P24" s="20">
        <v>4</v>
      </c>
      <c r="Q24" s="20">
        <v>0</v>
      </c>
      <c r="R24" s="20">
        <v>11</v>
      </c>
      <c r="S24" s="20">
        <v>2</v>
      </c>
      <c r="T24" s="20">
        <v>0</v>
      </c>
      <c r="U24" s="20">
        <v>3</v>
      </c>
      <c r="V24" s="20">
        <v>7</v>
      </c>
      <c r="W24" s="20">
        <v>0</v>
      </c>
      <c r="X24" s="25">
        <f>SUM(N24:W24)</f>
        <v>33</v>
      </c>
      <c r="Y24" s="19">
        <v>150</v>
      </c>
      <c r="Z24" s="21">
        <f>X24/Y24</f>
        <v>0.22</v>
      </c>
      <c r="AA24" s="56" t="str">
        <f>IF(X24&gt;75%*Y24,"Победитель",IF(X24&gt;50%*Y24,"Призёр","Участник"))</f>
        <v>Участник</v>
      </c>
    </row>
    <row r="25" spans="1:27" x14ac:dyDescent="0.3">
      <c r="A25" s="47">
        <v>20</v>
      </c>
      <c r="B25" s="16" t="s">
        <v>12</v>
      </c>
      <c r="C25" s="16" t="s">
        <v>280</v>
      </c>
      <c r="D25" s="16" t="s">
        <v>213</v>
      </c>
      <c r="E25" s="16" t="s">
        <v>137</v>
      </c>
      <c r="F25" s="18" t="str">
        <f>LEFT(C25,1)</f>
        <v>З</v>
      </c>
      <c r="G25" s="18" t="str">
        <f>LEFT(D25,1)</f>
        <v>М</v>
      </c>
      <c r="H25" s="18" t="str">
        <f>LEFT(E25,1)</f>
        <v>Е</v>
      </c>
      <c r="I25" s="9" t="s">
        <v>408</v>
      </c>
      <c r="J25" s="16" t="s">
        <v>381</v>
      </c>
      <c r="K25" s="24">
        <v>10</v>
      </c>
      <c r="L25" s="16" t="s">
        <v>594</v>
      </c>
      <c r="M25" s="13" t="str">
        <f>CONCATENATE(B25,"-",F25,G25,H25,"-",I25)</f>
        <v>Ж-ЗМЕ-17062003</v>
      </c>
      <c r="N25" s="20">
        <v>7</v>
      </c>
      <c r="O25" s="20">
        <v>0</v>
      </c>
      <c r="P25" s="20">
        <v>4</v>
      </c>
      <c r="Q25" s="20">
        <v>2</v>
      </c>
      <c r="R25" s="20">
        <v>0</v>
      </c>
      <c r="S25" s="20">
        <v>3</v>
      </c>
      <c r="T25" s="20">
        <v>0</v>
      </c>
      <c r="U25" s="20">
        <v>15</v>
      </c>
      <c r="V25" s="20"/>
      <c r="W25" s="20"/>
      <c r="X25" s="25">
        <f>SUM(N25:W25)</f>
        <v>31</v>
      </c>
      <c r="Y25" s="19">
        <v>150</v>
      </c>
      <c r="Z25" s="21">
        <f>X25/Y25</f>
        <v>0.20666666666666667</v>
      </c>
      <c r="AA25" s="56" t="str">
        <f>IF(X25&gt;75%*Y25,"Победитель",IF(X25&gt;50%*Y25,"Призёр","Участник"))</f>
        <v>Участник</v>
      </c>
    </row>
    <row r="26" spans="1:27" x14ac:dyDescent="0.3">
      <c r="A26" s="47">
        <v>21</v>
      </c>
      <c r="B26" s="17" t="s">
        <v>12</v>
      </c>
      <c r="C26" s="17" t="s">
        <v>313</v>
      </c>
      <c r="D26" s="17" t="s">
        <v>314</v>
      </c>
      <c r="E26" s="17" t="s">
        <v>78</v>
      </c>
      <c r="F26" s="18" t="str">
        <f>LEFT(C26,1)</f>
        <v>Ф</v>
      </c>
      <c r="G26" s="18" t="str">
        <f>LEFT(D26,1)</f>
        <v>О</v>
      </c>
      <c r="H26" s="18" t="str">
        <f>LEFT(E26,1)</f>
        <v>В</v>
      </c>
      <c r="I26" s="6" t="s">
        <v>358</v>
      </c>
      <c r="J26" s="17" t="s">
        <v>265</v>
      </c>
      <c r="K26" s="6" t="s">
        <v>357</v>
      </c>
      <c r="L26" s="17" t="s">
        <v>555</v>
      </c>
      <c r="M26" s="13" t="str">
        <f>CONCATENATE(B26,"-",F26,G26,H26,"-",I26)</f>
        <v>Ж-ФОВ-28052003</v>
      </c>
      <c r="N26" s="20">
        <v>7</v>
      </c>
      <c r="O26" s="20">
        <v>0</v>
      </c>
      <c r="P26" s="20">
        <v>0</v>
      </c>
      <c r="Q26" s="20">
        <v>0</v>
      </c>
      <c r="R26" s="20">
        <v>1</v>
      </c>
      <c r="S26" s="20">
        <v>0</v>
      </c>
      <c r="T26" s="20">
        <v>12</v>
      </c>
      <c r="U26" s="20">
        <v>0</v>
      </c>
      <c r="V26" s="20">
        <v>10</v>
      </c>
      <c r="W26" s="20">
        <v>0</v>
      </c>
      <c r="X26" s="25">
        <f>SUM(N26:W26)</f>
        <v>30</v>
      </c>
      <c r="Y26" s="19">
        <v>150</v>
      </c>
      <c r="Z26" s="21">
        <f>X26/Y26</f>
        <v>0.2</v>
      </c>
      <c r="AA26" s="56" t="str">
        <f>IF(X26&gt;75%*Y26,"Победитель",IF(X26&gt;50%*Y26,"Призёр","Участник"))</f>
        <v>Участник</v>
      </c>
    </row>
    <row r="27" spans="1:27" x14ac:dyDescent="0.3">
      <c r="A27" s="47">
        <v>22</v>
      </c>
      <c r="B27" s="16" t="s">
        <v>12</v>
      </c>
      <c r="C27" s="16" t="s">
        <v>239</v>
      </c>
      <c r="D27" s="16" t="s">
        <v>44</v>
      </c>
      <c r="E27" s="16" t="s">
        <v>39</v>
      </c>
      <c r="F27" s="18" t="str">
        <f>LEFT(C27,1)</f>
        <v>К</v>
      </c>
      <c r="G27" s="18" t="str">
        <f>LEFT(D27,1)</f>
        <v>Е</v>
      </c>
      <c r="H27" s="18" t="str">
        <f>LEFT(E27,1)</f>
        <v>А</v>
      </c>
      <c r="I27" s="6" t="s">
        <v>240</v>
      </c>
      <c r="J27" s="11" t="s">
        <v>230</v>
      </c>
      <c r="K27" s="9">
        <v>10</v>
      </c>
      <c r="L27" s="16" t="s">
        <v>556</v>
      </c>
      <c r="M27" s="13" t="str">
        <f>CONCATENATE(B27,"-",F27,G27,H27,"-",I27)</f>
        <v>Ж-КЕА-21122002</v>
      </c>
      <c r="N27" s="20">
        <v>9</v>
      </c>
      <c r="O27" s="20">
        <v>0</v>
      </c>
      <c r="P27" s="20">
        <v>5</v>
      </c>
      <c r="Q27" s="20">
        <v>0</v>
      </c>
      <c r="R27" s="20">
        <v>6</v>
      </c>
      <c r="S27" s="20">
        <v>1</v>
      </c>
      <c r="T27" s="20">
        <v>1</v>
      </c>
      <c r="U27" s="20">
        <v>8</v>
      </c>
      <c r="V27" s="20">
        <v>0</v>
      </c>
      <c r="W27" s="20">
        <v>0</v>
      </c>
      <c r="X27" s="25">
        <f>SUM(N27:W27)</f>
        <v>30</v>
      </c>
      <c r="Y27" s="19">
        <v>150</v>
      </c>
      <c r="Z27" s="21">
        <f>X27/Y27</f>
        <v>0.2</v>
      </c>
      <c r="AA27" s="56" t="str">
        <f>IF(X27&gt;75%*Y27,"Победитель",IF(X27&gt;50%*Y27,"Призёр","Участник"))</f>
        <v>Участник</v>
      </c>
    </row>
    <row r="28" spans="1:27" x14ac:dyDescent="0.3">
      <c r="A28" s="47">
        <v>23</v>
      </c>
      <c r="B28" s="16" t="s">
        <v>63</v>
      </c>
      <c r="C28" s="16" t="s">
        <v>126</v>
      </c>
      <c r="D28" s="16" t="s">
        <v>127</v>
      </c>
      <c r="E28" s="16" t="s">
        <v>42</v>
      </c>
      <c r="F28" s="18" t="str">
        <f>LEFT(C28,1)</f>
        <v>З</v>
      </c>
      <c r="G28" s="18" t="str">
        <f>LEFT(D28,1)</f>
        <v>А</v>
      </c>
      <c r="H28" s="18" t="str">
        <f>LEFT(E28,1)</f>
        <v>С</v>
      </c>
      <c r="I28" s="9" t="s">
        <v>128</v>
      </c>
      <c r="J28" s="16" t="s">
        <v>86</v>
      </c>
      <c r="K28" s="24">
        <v>10</v>
      </c>
      <c r="L28" s="16" t="s">
        <v>583</v>
      </c>
      <c r="M28" s="13" t="str">
        <f>CONCATENATE(B28,"-",F28,G28,H28,"-",I28)</f>
        <v>М-ЗАС-05122003</v>
      </c>
      <c r="N28" s="20">
        <v>5</v>
      </c>
      <c r="O28" s="20">
        <v>0</v>
      </c>
      <c r="P28" s="20">
        <v>4</v>
      </c>
      <c r="Q28" s="20">
        <v>1</v>
      </c>
      <c r="R28" s="20">
        <v>0</v>
      </c>
      <c r="S28" s="20">
        <v>10</v>
      </c>
      <c r="T28" s="20">
        <v>0</v>
      </c>
      <c r="U28" s="20">
        <v>10</v>
      </c>
      <c r="V28" s="20"/>
      <c r="W28" s="20"/>
      <c r="X28" s="25">
        <f>SUM(N28:W28)</f>
        <v>30</v>
      </c>
      <c r="Y28" s="19">
        <v>150</v>
      </c>
      <c r="Z28" s="21">
        <f>X28/Y28</f>
        <v>0.2</v>
      </c>
      <c r="AA28" s="56" t="str">
        <f>IF(X28&gt;75%*Y28,"Победитель",IF(X28&gt;50%*Y28,"Призёр","Участник"))</f>
        <v>Участник</v>
      </c>
    </row>
    <row r="29" spans="1:27" x14ac:dyDescent="0.3">
      <c r="A29" s="47">
        <v>24</v>
      </c>
      <c r="B29" s="17" t="s">
        <v>12</v>
      </c>
      <c r="C29" s="17" t="s">
        <v>323</v>
      </c>
      <c r="D29" s="17" t="s">
        <v>50</v>
      </c>
      <c r="E29" s="17" t="s">
        <v>45</v>
      </c>
      <c r="F29" s="18" t="str">
        <f>LEFT(C29,1)</f>
        <v>К</v>
      </c>
      <c r="G29" s="18" t="str">
        <f>LEFT(D29,1)</f>
        <v>М</v>
      </c>
      <c r="H29" s="18" t="str">
        <f>LEFT(E29,1)</f>
        <v>С</v>
      </c>
      <c r="I29" s="6" t="s">
        <v>367</v>
      </c>
      <c r="J29" s="17" t="s">
        <v>265</v>
      </c>
      <c r="K29" s="6" t="s">
        <v>357</v>
      </c>
      <c r="L29" s="17" t="s">
        <v>553</v>
      </c>
      <c r="M29" s="13" t="str">
        <f>CONCATENATE(B29,"-",F29,G29,H29,"-",I29)</f>
        <v>Ж-КМС-28062003</v>
      </c>
      <c r="N29" s="20">
        <v>5</v>
      </c>
      <c r="O29" s="20">
        <v>0</v>
      </c>
      <c r="P29" s="20">
        <v>0</v>
      </c>
      <c r="Q29" s="20">
        <v>1</v>
      </c>
      <c r="R29" s="20">
        <v>0</v>
      </c>
      <c r="S29" s="20">
        <v>3</v>
      </c>
      <c r="T29" s="20">
        <v>0</v>
      </c>
      <c r="U29" s="20">
        <v>20</v>
      </c>
      <c r="V29" s="20">
        <v>0</v>
      </c>
      <c r="W29" s="20">
        <v>0</v>
      </c>
      <c r="X29" s="25">
        <f>SUM(N29:W29)</f>
        <v>29</v>
      </c>
      <c r="Y29" s="19">
        <v>150</v>
      </c>
      <c r="Z29" s="21">
        <f>X29/Y29</f>
        <v>0.19333333333333333</v>
      </c>
      <c r="AA29" s="56" t="str">
        <f>IF(X29&gt;75%*Y29,"Победитель",IF(X29&gt;50%*Y29,"Призёр","Участник"))</f>
        <v>Участник</v>
      </c>
    </row>
    <row r="30" spans="1:27" x14ac:dyDescent="0.3">
      <c r="A30" s="47">
        <v>25</v>
      </c>
      <c r="B30" s="16" t="s">
        <v>12</v>
      </c>
      <c r="C30" s="16" t="s">
        <v>403</v>
      </c>
      <c r="D30" s="16" t="s">
        <v>143</v>
      </c>
      <c r="E30" s="16" t="s">
        <v>404</v>
      </c>
      <c r="F30" s="18" t="str">
        <f>LEFT(C30,1)</f>
        <v>Х</v>
      </c>
      <c r="G30" s="18" t="str">
        <f>LEFT(D30,1)</f>
        <v>В</v>
      </c>
      <c r="H30" s="18" t="str">
        <f>LEFT(E30,1)</f>
        <v>В</v>
      </c>
      <c r="I30" s="9" t="s">
        <v>405</v>
      </c>
      <c r="J30" s="16" t="s">
        <v>381</v>
      </c>
      <c r="K30" s="24">
        <v>10</v>
      </c>
      <c r="L30" s="16" t="s">
        <v>576</v>
      </c>
      <c r="M30" s="13" t="str">
        <f>CONCATENATE(B30,"-",F30,G30,H30,"-",I30)</f>
        <v>Ж-ХВВ-24052004</v>
      </c>
      <c r="N30" s="20">
        <v>4</v>
      </c>
      <c r="O30" s="20">
        <v>0</v>
      </c>
      <c r="P30" s="20">
        <v>4</v>
      </c>
      <c r="Q30" s="20">
        <v>1</v>
      </c>
      <c r="R30" s="20">
        <v>0</v>
      </c>
      <c r="S30" s="20">
        <v>3</v>
      </c>
      <c r="T30" s="20">
        <v>0</v>
      </c>
      <c r="U30" s="20">
        <v>17</v>
      </c>
      <c r="V30" s="20"/>
      <c r="W30" s="20"/>
      <c r="X30" s="25">
        <f>SUM(N30:W30)</f>
        <v>29</v>
      </c>
      <c r="Y30" s="19">
        <v>150</v>
      </c>
      <c r="Z30" s="21">
        <f>X30/Y30</f>
        <v>0.19333333333333333</v>
      </c>
      <c r="AA30" s="56" t="str">
        <f>IF(X30&gt;75%*Y30,"Победитель",IF(X30&gt;50%*Y30,"Призёр","Участник"))</f>
        <v>Участник</v>
      </c>
    </row>
    <row r="31" spans="1:27" x14ac:dyDescent="0.3">
      <c r="A31" s="47">
        <v>26</v>
      </c>
      <c r="B31" s="16" t="s">
        <v>12</v>
      </c>
      <c r="C31" s="14" t="s">
        <v>253</v>
      </c>
      <c r="D31" s="14" t="s">
        <v>232</v>
      </c>
      <c r="E31" s="14" t="s">
        <v>45</v>
      </c>
      <c r="F31" s="18" t="str">
        <f>LEFT(C31,1)</f>
        <v>К</v>
      </c>
      <c r="G31" s="18" t="str">
        <f>LEFT(D31,1)</f>
        <v>К</v>
      </c>
      <c r="H31" s="18" t="str">
        <f>LEFT(E31,1)</f>
        <v>С</v>
      </c>
      <c r="I31" s="7" t="s">
        <v>254</v>
      </c>
      <c r="J31" s="11" t="s">
        <v>230</v>
      </c>
      <c r="K31" s="9">
        <v>10</v>
      </c>
      <c r="L31" s="16" t="s">
        <v>554</v>
      </c>
      <c r="M31" s="13" t="str">
        <f>CONCATENATE(B31,"-",F31,G31,H31,"-",I31)</f>
        <v>Ж-ККС-28082003</v>
      </c>
      <c r="N31" s="20">
        <v>3</v>
      </c>
      <c r="O31" s="20">
        <v>2</v>
      </c>
      <c r="P31" s="20">
        <v>0</v>
      </c>
      <c r="Q31" s="20">
        <v>0</v>
      </c>
      <c r="R31" s="20">
        <v>4</v>
      </c>
      <c r="S31" s="20">
        <v>1</v>
      </c>
      <c r="T31" s="20">
        <v>17</v>
      </c>
      <c r="U31" s="20"/>
      <c r="V31" s="20"/>
      <c r="W31" s="20"/>
      <c r="X31" s="25">
        <f>SUM(N31:W31)</f>
        <v>27</v>
      </c>
      <c r="Y31" s="19">
        <v>150</v>
      </c>
      <c r="Z31" s="21">
        <f>X31/Y31</f>
        <v>0.18</v>
      </c>
      <c r="AA31" s="56" t="str">
        <f>IF(X31&gt;75%*Y31,"Победитель",IF(X31&gt;50%*Y31,"Призёр","Участник"))</f>
        <v>Участник</v>
      </c>
    </row>
    <row r="32" spans="1:27" x14ac:dyDescent="0.3">
      <c r="A32" s="47">
        <v>27</v>
      </c>
      <c r="B32" s="16" t="s">
        <v>12</v>
      </c>
      <c r="C32" s="16" t="s">
        <v>138</v>
      </c>
      <c r="D32" s="16" t="s">
        <v>51</v>
      </c>
      <c r="E32" s="16" t="s">
        <v>122</v>
      </c>
      <c r="F32" s="18" t="str">
        <f>LEFT(C32,1)</f>
        <v>Р</v>
      </c>
      <c r="G32" s="18" t="str">
        <f>LEFT(D32,1)</f>
        <v>А</v>
      </c>
      <c r="H32" s="18" t="str">
        <f>LEFT(E32,1)</f>
        <v>Ю</v>
      </c>
      <c r="I32" s="9" t="s">
        <v>139</v>
      </c>
      <c r="J32" s="16" t="s">
        <v>86</v>
      </c>
      <c r="K32" s="24">
        <v>10</v>
      </c>
      <c r="L32" s="16" t="s">
        <v>578</v>
      </c>
      <c r="M32" s="13" t="str">
        <f>CONCATENATE(B32,"-",F32,G32,H32,"-",I32)</f>
        <v>Ж-РАЮ-23122003</v>
      </c>
      <c r="N32" s="20">
        <v>6</v>
      </c>
      <c r="O32" s="20">
        <v>0</v>
      </c>
      <c r="P32" s="20">
        <v>2</v>
      </c>
      <c r="Q32" s="20">
        <v>0</v>
      </c>
      <c r="R32" s="20">
        <v>0</v>
      </c>
      <c r="S32" s="20">
        <v>3</v>
      </c>
      <c r="T32" s="20">
        <v>0</v>
      </c>
      <c r="U32" s="20">
        <v>15</v>
      </c>
      <c r="V32" s="20"/>
      <c r="W32" s="20"/>
      <c r="X32" s="25">
        <f>SUM(N32:W32)</f>
        <v>26</v>
      </c>
      <c r="Y32" s="19">
        <v>150</v>
      </c>
      <c r="Z32" s="21">
        <f>X32/Y32</f>
        <v>0.17333333333333334</v>
      </c>
      <c r="AA32" s="56" t="str">
        <f>IF(X32&gt;75%*Y32,"Победитель",IF(X32&gt;50%*Y32,"Призёр","Участник"))</f>
        <v>Участник</v>
      </c>
    </row>
    <row r="33" spans="1:27" x14ac:dyDescent="0.3">
      <c r="A33" s="47">
        <v>28</v>
      </c>
      <c r="B33" s="16" t="s">
        <v>63</v>
      </c>
      <c r="C33" s="16" t="s">
        <v>410</v>
      </c>
      <c r="D33" s="16" t="s">
        <v>142</v>
      </c>
      <c r="E33" s="16" t="s">
        <v>60</v>
      </c>
      <c r="F33" s="18" t="str">
        <f>LEFT(C33,1)</f>
        <v>Ф</v>
      </c>
      <c r="G33" s="18" t="str">
        <f>LEFT(D33,1)</f>
        <v>А</v>
      </c>
      <c r="H33" s="18" t="str">
        <f>LEFT(E33,1)</f>
        <v>М</v>
      </c>
      <c r="I33" s="9" t="s">
        <v>411</v>
      </c>
      <c r="J33" s="16" t="s">
        <v>381</v>
      </c>
      <c r="K33" s="24">
        <v>10</v>
      </c>
      <c r="L33" s="16" t="s">
        <v>520</v>
      </c>
      <c r="M33" s="13" t="str">
        <f>CONCATENATE(B33,"-",F33,G33,H33,"-",I33)</f>
        <v>М-ФАМ-24092003</v>
      </c>
      <c r="N33" s="20">
        <v>6</v>
      </c>
      <c r="O33" s="20">
        <v>0</v>
      </c>
      <c r="P33" s="20">
        <v>1</v>
      </c>
      <c r="Q33" s="20">
        <v>4</v>
      </c>
      <c r="R33" s="20">
        <v>1</v>
      </c>
      <c r="S33" s="20">
        <v>0</v>
      </c>
      <c r="T33" s="20">
        <v>0</v>
      </c>
      <c r="U33" s="20">
        <v>0</v>
      </c>
      <c r="V33" s="20">
        <v>13</v>
      </c>
      <c r="W33" s="20"/>
      <c r="X33" s="25">
        <f>SUM(N33:W33)</f>
        <v>25</v>
      </c>
      <c r="Y33" s="19">
        <v>150</v>
      </c>
      <c r="Z33" s="21">
        <f>X33/Y33</f>
        <v>0.16666666666666666</v>
      </c>
      <c r="AA33" s="56" t="str">
        <f>IF(X33&gt;75%*Y33,"Победитель",IF(X33&gt;50%*Y33,"Призёр","Участник"))</f>
        <v>Участник</v>
      </c>
    </row>
    <row r="34" spans="1:27" x14ac:dyDescent="0.3">
      <c r="A34" s="47">
        <v>29</v>
      </c>
      <c r="B34" s="16" t="s">
        <v>12</v>
      </c>
      <c r="C34" s="16" t="s">
        <v>485</v>
      </c>
      <c r="D34" s="16" t="s">
        <v>54</v>
      </c>
      <c r="E34" s="16" t="s">
        <v>55</v>
      </c>
      <c r="F34" s="18" t="str">
        <f>LEFT(C34,1)</f>
        <v>В</v>
      </c>
      <c r="G34" s="18" t="str">
        <f>LEFT(D34,1)</f>
        <v>А</v>
      </c>
      <c r="H34" s="18" t="str">
        <f>LEFT(E34,1)</f>
        <v>Н</v>
      </c>
      <c r="I34" s="9" t="s">
        <v>486</v>
      </c>
      <c r="J34" s="16" t="s">
        <v>482</v>
      </c>
      <c r="K34" s="24">
        <v>10</v>
      </c>
      <c r="L34" s="16" t="s">
        <v>562</v>
      </c>
      <c r="M34" s="13" t="str">
        <f>CONCATENATE(B34,"-",F34,G34,H34,"-",I34)</f>
        <v>Ж-ВАН-05082003</v>
      </c>
      <c r="N34" s="20">
        <v>5</v>
      </c>
      <c r="O34" s="20">
        <v>0</v>
      </c>
      <c r="P34" s="20">
        <v>2</v>
      </c>
      <c r="Q34" s="20">
        <v>0</v>
      </c>
      <c r="R34" s="20">
        <v>0</v>
      </c>
      <c r="S34" s="20">
        <v>3</v>
      </c>
      <c r="T34" s="20">
        <v>0</v>
      </c>
      <c r="U34" s="20">
        <v>15</v>
      </c>
      <c r="V34" s="20"/>
      <c r="W34" s="20"/>
      <c r="X34" s="25">
        <f>SUM(N34:W34)</f>
        <v>25</v>
      </c>
      <c r="Y34" s="19">
        <v>150</v>
      </c>
      <c r="Z34" s="21">
        <f>X34/Y34</f>
        <v>0.16666666666666666</v>
      </c>
      <c r="AA34" s="56" t="str">
        <f>IF(X34&gt;75%*Y34,"Победитель",IF(X34&gt;50%*Y34,"Призёр","Участник"))</f>
        <v>Участник</v>
      </c>
    </row>
    <row r="35" spans="1:27" x14ac:dyDescent="0.3">
      <c r="A35" s="47">
        <v>30</v>
      </c>
      <c r="B35" s="17" t="s">
        <v>12</v>
      </c>
      <c r="C35" s="17" t="s">
        <v>319</v>
      </c>
      <c r="D35" s="17" t="s">
        <v>143</v>
      </c>
      <c r="E35" s="17" t="s">
        <v>320</v>
      </c>
      <c r="F35" s="18" t="str">
        <f>LEFT(C35,1)</f>
        <v>Ш</v>
      </c>
      <c r="G35" s="18" t="str">
        <f>LEFT(D35,1)</f>
        <v>В</v>
      </c>
      <c r="H35" s="18" t="str">
        <f>LEFT(E35,1)</f>
        <v>В</v>
      </c>
      <c r="I35" s="6" t="s">
        <v>364</v>
      </c>
      <c r="J35" s="17" t="s">
        <v>265</v>
      </c>
      <c r="K35" s="6" t="s">
        <v>357</v>
      </c>
      <c r="L35" s="17" t="s">
        <v>436</v>
      </c>
      <c r="M35" s="13" t="str">
        <f>CONCATENATE(B35,"-",F35,G35,H35,"-",I35)</f>
        <v>Ж-ШВВ-11062003</v>
      </c>
      <c r="N35" s="20">
        <v>7</v>
      </c>
      <c r="O35" s="20">
        <v>0</v>
      </c>
      <c r="P35" s="20">
        <v>0</v>
      </c>
      <c r="Q35" s="20">
        <v>1</v>
      </c>
      <c r="R35" s="20">
        <v>0</v>
      </c>
      <c r="S35" s="20">
        <v>14</v>
      </c>
      <c r="T35" s="20">
        <v>0</v>
      </c>
      <c r="U35" s="20">
        <v>0</v>
      </c>
      <c r="V35" s="20"/>
      <c r="W35" s="20"/>
      <c r="X35" s="25">
        <f>SUM(N35:W35)</f>
        <v>22</v>
      </c>
      <c r="Y35" s="19">
        <v>150</v>
      </c>
      <c r="Z35" s="21">
        <f>X35/Y35</f>
        <v>0.14666666666666667</v>
      </c>
      <c r="AA35" s="56" t="str">
        <f>IF(X35&gt;75%*Y35,"Победитель",IF(X35&gt;50%*Y35,"Призёр","Участник"))</f>
        <v>Участник</v>
      </c>
    </row>
    <row r="36" spans="1:27" x14ac:dyDescent="0.3">
      <c r="A36" s="47">
        <v>31</v>
      </c>
      <c r="B36" s="16" t="s">
        <v>12</v>
      </c>
      <c r="C36" s="16" t="s">
        <v>398</v>
      </c>
      <c r="D36" s="16" t="s">
        <v>54</v>
      </c>
      <c r="E36" s="16" t="s">
        <v>137</v>
      </c>
      <c r="F36" s="18" t="str">
        <f>LEFT(C36,1)</f>
        <v>В</v>
      </c>
      <c r="G36" s="18" t="str">
        <f>LEFT(D36,1)</f>
        <v>А</v>
      </c>
      <c r="H36" s="18" t="str">
        <f>LEFT(E36,1)</f>
        <v>Е</v>
      </c>
      <c r="I36" s="9" t="s">
        <v>399</v>
      </c>
      <c r="J36" s="16" t="s">
        <v>381</v>
      </c>
      <c r="K36" s="24">
        <v>10</v>
      </c>
      <c r="L36" s="16" t="s">
        <v>559</v>
      </c>
      <c r="M36" s="13" t="str">
        <f>CONCATENATE(B36,"-",F36,G36,H36,"-",I36)</f>
        <v>Ж-ВАЕ-09122002</v>
      </c>
      <c r="N36" s="20">
        <v>7</v>
      </c>
      <c r="O36" s="20">
        <v>0</v>
      </c>
      <c r="P36" s="20">
        <v>0</v>
      </c>
      <c r="Q36" s="20">
        <v>1</v>
      </c>
      <c r="R36" s="20">
        <v>0</v>
      </c>
      <c r="S36" s="20">
        <v>3</v>
      </c>
      <c r="T36" s="20">
        <v>0</v>
      </c>
      <c r="U36" s="20">
        <v>10</v>
      </c>
      <c r="V36" s="20">
        <v>0</v>
      </c>
      <c r="W36" s="20"/>
      <c r="X36" s="25">
        <f>SUM(N36:W36)</f>
        <v>21</v>
      </c>
      <c r="Y36" s="19">
        <v>150</v>
      </c>
      <c r="Z36" s="21">
        <f>X36/Y36</f>
        <v>0.14000000000000001</v>
      </c>
      <c r="AA36" s="56" t="str">
        <f>IF(X36&gt;75%*Y36,"Победитель",IF(X36&gt;50%*Y36,"Призёр","Участник"))</f>
        <v>Участник</v>
      </c>
    </row>
    <row r="37" spans="1:27" x14ac:dyDescent="0.3">
      <c r="A37" s="47">
        <v>32</v>
      </c>
      <c r="B37" s="16" t="s">
        <v>12</v>
      </c>
      <c r="C37" s="14" t="s">
        <v>246</v>
      </c>
      <c r="D37" s="14" t="s">
        <v>247</v>
      </c>
      <c r="E37" s="14" t="s">
        <v>248</v>
      </c>
      <c r="F37" s="18" t="str">
        <f>LEFT(C37,1)</f>
        <v>С</v>
      </c>
      <c r="G37" s="18" t="str">
        <f>LEFT(D37,1)</f>
        <v>И</v>
      </c>
      <c r="H37" s="18" t="str">
        <f>LEFT(E37,1)</f>
        <v>А</v>
      </c>
      <c r="I37" s="7" t="s">
        <v>249</v>
      </c>
      <c r="J37" s="11" t="s">
        <v>230</v>
      </c>
      <c r="K37" s="9">
        <v>10</v>
      </c>
      <c r="L37" s="16" t="s">
        <v>544</v>
      </c>
      <c r="M37" s="13" t="str">
        <f>CONCATENATE(B37,"-",F37,G37,H37,"-",I37)</f>
        <v>Ж-СИА-11042003</v>
      </c>
      <c r="N37" s="20">
        <v>7</v>
      </c>
      <c r="O37" s="20">
        <v>1</v>
      </c>
      <c r="P37" s="20">
        <v>4</v>
      </c>
      <c r="Q37" s="20">
        <v>2</v>
      </c>
      <c r="R37" s="20">
        <v>0</v>
      </c>
      <c r="S37" s="20">
        <v>1</v>
      </c>
      <c r="T37" s="20">
        <v>0</v>
      </c>
      <c r="U37" s="20">
        <v>5</v>
      </c>
      <c r="V37" s="20"/>
      <c r="W37" s="20"/>
      <c r="X37" s="25">
        <f>SUM(N37:W37)</f>
        <v>20</v>
      </c>
      <c r="Y37" s="19">
        <v>150</v>
      </c>
      <c r="Z37" s="21">
        <f>X37/Y37</f>
        <v>0.13333333333333333</v>
      </c>
      <c r="AA37" s="56" t="str">
        <f>IF(X37&gt;75%*Y37,"Победитель",IF(X37&gt;50%*Y37,"Призёр","Участник"))</f>
        <v>Участник</v>
      </c>
    </row>
    <row r="38" spans="1:27" x14ac:dyDescent="0.3">
      <c r="A38" s="47">
        <v>33</v>
      </c>
      <c r="B38" s="16" t="s">
        <v>12</v>
      </c>
      <c r="C38" s="14" t="s">
        <v>259</v>
      </c>
      <c r="D38" s="14" t="s">
        <v>260</v>
      </c>
      <c r="E38" s="14" t="s">
        <v>261</v>
      </c>
      <c r="F38" s="18" t="str">
        <f>LEFT(C38,1)</f>
        <v>Б</v>
      </c>
      <c r="G38" s="18" t="str">
        <f>LEFT(D38,1)</f>
        <v>А</v>
      </c>
      <c r="H38" s="18" t="str">
        <f>LEFT(E38,1)</f>
        <v>А</v>
      </c>
      <c r="I38" s="7" t="s">
        <v>262</v>
      </c>
      <c r="J38" s="11" t="s">
        <v>230</v>
      </c>
      <c r="K38" s="9">
        <v>10</v>
      </c>
      <c r="L38" s="16" t="s">
        <v>592</v>
      </c>
      <c r="M38" s="13" t="str">
        <f>CONCATENATE(B38,"-",F38,G38,H38,"-",I38)</f>
        <v>Ж-БАА-04122003</v>
      </c>
      <c r="N38" s="20">
        <v>4</v>
      </c>
      <c r="O38" s="20">
        <v>0</v>
      </c>
      <c r="P38" s="20">
        <v>4</v>
      </c>
      <c r="Q38" s="20">
        <v>0</v>
      </c>
      <c r="R38" s="20">
        <v>0</v>
      </c>
      <c r="S38" s="20">
        <v>0</v>
      </c>
      <c r="T38" s="20">
        <v>12</v>
      </c>
      <c r="U38" s="20"/>
      <c r="V38" s="20"/>
      <c r="W38" s="20"/>
      <c r="X38" s="25">
        <f>SUM(N38:W38)</f>
        <v>20</v>
      </c>
      <c r="Y38" s="19">
        <v>150</v>
      </c>
      <c r="Z38" s="21">
        <f>X38/Y38</f>
        <v>0.13333333333333333</v>
      </c>
      <c r="AA38" s="56" t="str">
        <f>IF(X38&gt;75%*Y38,"Победитель",IF(X38&gt;50%*Y38,"Призёр","Участник"))</f>
        <v>Участник</v>
      </c>
    </row>
    <row r="39" spans="1:27" x14ac:dyDescent="0.3">
      <c r="A39" s="47">
        <v>34</v>
      </c>
      <c r="B39" s="16" t="s">
        <v>12</v>
      </c>
      <c r="C39" s="16" t="s">
        <v>457</v>
      </c>
      <c r="D39" s="16" t="s">
        <v>51</v>
      </c>
      <c r="E39" s="16" t="s">
        <v>458</v>
      </c>
      <c r="F39" s="18" t="str">
        <f>LEFT(C39,1)</f>
        <v>О</v>
      </c>
      <c r="G39" s="18" t="str">
        <f>LEFT(D39,1)</f>
        <v>А</v>
      </c>
      <c r="H39" s="18" t="str">
        <f>LEFT(E39,1)</f>
        <v>С</v>
      </c>
      <c r="I39" s="9" t="s">
        <v>473</v>
      </c>
      <c r="J39" s="16" t="s">
        <v>453</v>
      </c>
      <c r="K39" s="24">
        <v>10</v>
      </c>
      <c r="L39" s="16" t="s">
        <v>439</v>
      </c>
      <c r="M39" s="13" t="str">
        <f>CONCATENATE(B39,"-",F39,G39,H39,"-",I39)</f>
        <v>Ж-ОАС-30.03.2003</v>
      </c>
      <c r="N39" s="20">
        <v>6</v>
      </c>
      <c r="O39" s="20">
        <v>0</v>
      </c>
      <c r="P39" s="20">
        <v>6</v>
      </c>
      <c r="Q39" s="20">
        <v>1</v>
      </c>
      <c r="R39" s="20">
        <v>0</v>
      </c>
      <c r="S39" s="20">
        <v>6</v>
      </c>
      <c r="T39" s="20">
        <v>0</v>
      </c>
      <c r="U39" s="20">
        <v>0</v>
      </c>
      <c r="V39" s="20"/>
      <c r="W39" s="20"/>
      <c r="X39" s="25">
        <f>SUM(N39:W39)</f>
        <v>19</v>
      </c>
      <c r="Y39" s="19">
        <v>150</v>
      </c>
      <c r="Z39" s="21">
        <f>X39/Y39</f>
        <v>0.12666666666666668</v>
      </c>
      <c r="AA39" s="56" t="str">
        <f>IF(X39&gt;75%*Y39,"Победитель",IF(X39&gt;50%*Y39,"Призёр","Участник"))</f>
        <v>Участник</v>
      </c>
    </row>
    <row r="40" spans="1:27" x14ac:dyDescent="0.3">
      <c r="A40" s="47">
        <v>35</v>
      </c>
      <c r="B40" s="16" t="s">
        <v>63</v>
      </c>
      <c r="C40" s="16" t="s">
        <v>406</v>
      </c>
      <c r="D40" s="16" t="s">
        <v>56</v>
      </c>
      <c r="E40" s="16" t="s">
        <v>42</v>
      </c>
      <c r="F40" s="18" t="str">
        <f>LEFT(C40,1)</f>
        <v>С</v>
      </c>
      <c r="G40" s="18" t="str">
        <f>LEFT(D40,1)</f>
        <v>С</v>
      </c>
      <c r="H40" s="18" t="str">
        <f>LEFT(E40,1)</f>
        <v>С</v>
      </c>
      <c r="I40" s="9" t="s">
        <v>407</v>
      </c>
      <c r="J40" s="16" t="s">
        <v>381</v>
      </c>
      <c r="K40" s="24">
        <v>10</v>
      </c>
      <c r="L40" s="16" t="s">
        <v>590</v>
      </c>
      <c r="M40" s="13" t="str">
        <f>CONCATENATE(B40,"-",F40,G40,H40,"-",I40)</f>
        <v>М-ССС-31052003</v>
      </c>
      <c r="N40" s="20">
        <v>9</v>
      </c>
      <c r="O40" s="20">
        <v>5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5</v>
      </c>
      <c r="V40" s="20"/>
      <c r="W40" s="20"/>
      <c r="X40" s="25">
        <f>SUM(N40:W40)</f>
        <v>19</v>
      </c>
      <c r="Y40" s="19">
        <v>150</v>
      </c>
      <c r="Z40" s="21">
        <f>X40/Y40</f>
        <v>0.12666666666666668</v>
      </c>
      <c r="AA40" s="56" t="str">
        <f>IF(X40&gt;75%*Y40,"Победитель",IF(X40&gt;50%*Y40,"Призёр","Участник"))</f>
        <v>Участник</v>
      </c>
    </row>
    <row r="41" spans="1:27" x14ac:dyDescent="0.3">
      <c r="A41" s="47">
        <v>36</v>
      </c>
      <c r="B41" s="16" t="s">
        <v>63</v>
      </c>
      <c r="C41" s="16" t="s">
        <v>133</v>
      </c>
      <c r="D41" s="16" t="s">
        <v>134</v>
      </c>
      <c r="E41" s="16" t="s">
        <v>42</v>
      </c>
      <c r="F41" s="18" t="str">
        <f>LEFT(C41,1)</f>
        <v>Т</v>
      </c>
      <c r="G41" s="18" t="str">
        <f>LEFT(D41,1)</f>
        <v>Д</v>
      </c>
      <c r="H41" s="18" t="str">
        <f>LEFT(E41,1)</f>
        <v>С</v>
      </c>
      <c r="I41" s="9" t="s">
        <v>135</v>
      </c>
      <c r="J41" s="16" t="s">
        <v>86</v>
      </c>
      <c r="K41" s="24">
        <v>10</v>
      </c>
      <c r="L41" s="16" t="s">
        <v>541</v>
      </c>
      <c r="M41" s="13" t="str">
        <f>CONCATENATE(B41,"-",F41,G41,H41,"-",I41)</f>
        <v>М-ТДС-19052003</v>
      </c>
      <c r="N41" s="20">
        <v>6</v>
      </c>
      <c r="O41" s="20">
        <v>0</v>
      </c>
      <c r="P41" s="20">
        <v>1</v>
      </c>
      <c r="Q41" s="20">
        <v>2</v>
      </c>
      <c r="R41" s="20">
        <v>1</v>
      </c>
      <c r="S41" s="20">
        <v>0</v>
      </c>
      <c r="T41" s="20">
        <v>4</v>
      </c>
      <c r="U41" s="20">
        <v>0</v>
      </c>
      <c r="V41" s="20">
        <v>5</v>
      </c>
      <c r="W41" s="20"/>
      <c r="X41" s="25">
        <f>SUM(N41:W41)</f>
        <v>19</v>
      </c>
      <c r="Y41" s="19">
        <v>150</v>
      </c>
      <c r="Z41" s="21">
        <f>X41/Y41</f>
        <v>0.12666666666666668</v>
      </c>
      <c r="AA41" s="56" t="str">
        <f>IF(X41&gt;75%*Y41,"Победитель",IF(X41&gt;50%*Y41,"Призёр","Участник"))</f>
        <v>Участник</v>
      </c>
    </row>
    <row r="42" spans="1:27" x14ac:dyDescent="0.3">
      <c r="A42" s="47">
        <v>37</v>
      </c>
      <c r="B42" s="17" t="s">
        <v>447</v>
      </c>
      <c r="C42" s="17" t="s">
        <v>316</v>
      </c>
      <c r="D42" s="17" t="s">
        <v>264</v>
      </c>
      <c r="E42" s="17" t="s">
        <v>266</v>
      </c>
      <c r="F42" s="18" t="str">
        <f>LEFT(C42,1)</f>
        <v>Б</v>
      </c>
      <c r="G42" s="18" t="str">
        <f>LEFT(D42,1)</f>
        <v>С</v>
      </c>
      <c r="H42" s="18" t="str">
        <f>LEFT(E42,1)</f>
        <v>И</v>
      </c>
      <c r="I42" s="6" t="s">
        <v>361</v>
      </c>
      <c r="J42" s="17" t="s">
        <v>265</v>
      </c>
      <c r="K42" s="6" t="s">
        <v>357</v>
      </c>
      <c r="L42" s="17" t="s">
        <v>550</v>
      </c>
      <c r="M42" s="13" t="str">
        <f>CONCATENATE(B42,"-",F42,G42,H42,"-",I42)</f>
        <v>М -БСИ-03092003</v>
      </c>
      <c r="N42" s="20">
        <v>7</v>
      </c>
      <c r="O42" s="20">
        <v>0</v>
      </c>
      <c r="P42" s="20">
        <v>0</v>
      </c>
      <c r="Q42" s="20">
        <v>2</v>
      </c>
      <c r="R42" s="20">
        <v>0</v>
      </c>
      <c r="S42" s="20">
        <v>0</v>
      </c>
      <c r="T42" s="20">
        <v>1</v>
      </c>
      <c r="U42" s="20">
        <v>0</v>
      </c>
      <c r="V42" s="20">
        <v>8</v>
      </c>
      <c r="W42" s="20">
        <v>0</v>
      </c>
      <c r="X42" s="25">
        <f>SUM(N42:W42)</f>
        <v>18</v>
      </c>
      <c r="Y42" s="19">
        <v>150</v>
      </c>
      <c r="Z42" s="21">
        <f>X42/Y42</f>
        <v>0.12</v>
      </c>
      <c r="AA42" s="56" t="str">
        <f>IF(X42&gt;75%*Y42,"Победитель",IF(X42&gt;50%*Y42,"Призёр","Участник"))</f>
        <v>Участник</v>
      </c>
    </row>
    <row r="43" spans="1:27" x14ac:dyDescent="0.3">
      <c r="A43" s="47">
        <v>38</v>
      </c>
      <c r="B43" s="16" t="s">
        <v>12</v>
      </c>
      <c r="C43" s="16" t="s">
        <v>72</v>
      </c>
      <c r="D43" s="16" t="s">
        <v>23</v>
      </c>
      <c r="E43" s="16" t="s">
        <v>45</v>
      </c>
      <c r="F43" s="18" t="str">
        <f>LEFT(C43,1)</f>
        <v>Г</v>
      </c>
      <c r="G43" s="18" t="str">
        <f>LEFT(D43,1)</f>
        <v>С</v>
      </c>
      <c r="H43" s="18" t="str">
        <f>LEFT(E43,1)</f>
        <v>С</v>
      </c>
      <c r="I43" s="9" t="s">
        <v>73</v>
      </c>
      <c r="J43" s="16" t="s">
        <v>71</v>
      </c>
      <c r="K43" s="24">
        <v>10</v>
      </c>
      <c r="L43" s="16" t="s">
        <v>530</v>
      </c>
      <c r="M43" s="13" t="str">
        <f>CONCATENATE(B43,"-",F43,G43,H43,"-",I43)</f>
        <v>Ж-ГСС-01102003</v>
      </c>
      <c r="N43" s="20">
        <v>6</v>
      </c>
      <c r="O43" s="20">
        <v>0</v>
      </c>
      <c r="P43" s="20">
        <v>4</v>
      </c>
      <c r="Q43" s="20">
        <v>0</v>
      </c>
      <c r="R43" s="20">
        <v>0</v>
      </c>
      <c r="S43" s="20">
        <v>0</v>
      </c>
      <c r="T43" s="20">
        <v>0</v>
      </c>
      <c r="U43" s="20">
        <v>7</v>
      </c>
      <c r="V43" s="20"/>
      <c r="W43" s="20"/>
      <c r="X43" s="25">
        <f>SUM(N43:W43)</f>
        <v>17</v>
      </c>
      <c r="Y43" s="19">
        <v>150</v>
      </c>
      <c r="Z43" s="21">
        <f>X43/Y43</f>
        <v>0.11333333333333333</v>
      </c>
      <c r="AA43" s="56" t="str">
        <f>IF(X43&gt;75%*Y43,"Победитель",IF(X43&gt;50%*Y43,"Призёр","Участник"))</f>
        <v>Участник</v>
      </c>
    </row>
    <row r="44" spans="1:27" x14ac:dyDescent="0.3">
      <c r="A44" s="47">
        <v>39</v>
      </c>
      <c r="B44" s="16" t="s">
        <v>63</v>
      </c>
      <c r="C44" s="16" t="s">
        <v>243</v>
      </c>
      <c r="D44" s="16" t="s">
        <v>244</v>
      </c>
      <c r="E44" s="16" t="s">
        <v>31</v>
      </c>
      <c r="F44" s="18" t="str">
        <f>LEFT(C44,1)</f>
        <v>В</v>
      </c>
      <c r="G44" s="18" t="str">
        <f>LEFT(D44,1)</f>
        <v>Р</v>
      </c>
      <c r="H44" s="18" t="str">
        <f>LEFT(E44,1)</f>
        <v>О</v>
      </c>
      <c r="I44" s="6" t="s">
        <v>245</v>
      </c>
      <c r="J44" s="11" t="s">
        <v>230</v>
      </c>
      <c r="K44" s="9">
        <v>10</v>
      </c>
      <c r="L44" s="16" t="s">
        <v>543</v>
      </c>
      <c r="M44" s="13" t="str">
        <f>CONCATENATE(B44,"-",F44,G44,H44,"-",I44)</f>
        <v>М-ВРО-11122003</v>
      </c>
      <c r="N44" s="20">
        <v>7</v>
      </c>
      <c r="O44" s="20">
        <v>0</v>
      </c>
      <c r="P44" s="20">
        <v>1</v>
      </c>
      <c r="Q44" s="20">
        <v>4</v>
      </c>
      <c r="R44" s="20">
        <v>0</v>
      </c>
      <c r="S44" s="20">
        <v>0</v>
      </c>
      <c r="T44" s="20">
        <v>0</v>
      </c>
      <c r="U44" s="20">
        <v>5</v>
      </c>
      <c r="V44" s="20"/>
      <c r="W44" s="20"/>
      <c r="X44" s="25">
        <f>SUM(N44:W44)</f>
        <v>17</v>
      </c>
      <c r="Y44" s="19">
        <v>150</v>
      </c>
      <c r="Z44" s="21">
        <f>X44/Y44</f>
        <v>0.11333333333333333</v>
      </c>
      <c r="AA44" s="56" t="str">
        <f>IF(X44&gt;75%*Y44,"Победитель",IF(X44&gt;50%*Y44,"Призёр","Участник"))</f>
        <v>Участник</v>
      </c>
    </row>
    <row r="45" spans="1:27" x14ac:dyDescent="0.3">
      <c r="A45" s="47">
        <v>40</v>
      </c>
      <c r="B45" s="16" t="s">
        <v>12</v>
      </c>
      <c r="C45" s="16" t="s">
        <v>241</v>
      </c>
      <c r="D45" s="16" t="s">
        <v>51</v>
      </c>
      <c r="E45" s="16" t="s">
        <v>39</v>
      </c>
      <c r="F45" s="18" t="str">
        <f>LEFT(C45,1)</f>
        <v>К</v>
      </c>
      <c r="G45" s="18" t="str">
        <f>LEFT(D45,1)</f>
        <v>А</v>
      </c>
      <c r="H45" s="18" t="str">
        <f>LEFT(E45,1)</f>
        <v>А</v>
      </c>
      <c r="I45" s="6" t="s">
        <v>242</v>
      </c>
      <c r="J45" s="11" t="s">
        <v>230</v>
      </c>
      <c r="K45" s="9">
        <v>10</v>
      </c>
      <c r="L45" s="16" t="s">
        <v>539</v>
      </c>
      <c r="M45" s="13" t="str">
        <f>CONCATENATE(B45,"-",F45,G45,H45,"-",I45)</f>
        <v>Ж-КАА-30112003</v>
      </c>
      <c r="N45" s="20">
        <v>8</v>
      </c>
      <c r="O45" s="20">
        <v>3</v>
      </c>
      <c r="P45" s="20">
        <v>0</v>
      </c>
      <c r="Q45" s="20">
        <v>2</v>
      </c>
      <c r="R45" s="20">
        <v>1</v>
      </c>
      <c r="S45" s="20">
        <v>0</v>
      </c>
      <c r="T45" s="20">
        <v>3</v>
      </c>
      <c r="U45" s="20">
        <v>0</v>
      </c>
      <c r="V45" s="20">
        <v>0</v>
      </c>
      <c r="W45" s="20"/>
      <c r="X45" s="25">
        <f>SUM(N45:W45)</f>
        <v>17</v>
      </c>
      <c r="Y45" s="19">
        <v>150</v>
      </c>
      <c r="Z45" s="21">
        <f>X45/Y45</f>
        <v>0.11333333333333333</v>
      </c>
      <c r="AA45" s="56" t="str">
        <f>IF(X45&gt;75%*Y45,"Победитель",IF(X45&gt;50%*Y45,"Призёр","Участник"))</f>
        <v>Участник</v>
      </c>
    </row>
    <row r="46" spans="1:27" x14ac:dyDescent="0.3">
      <c r="A46" s="47">
        <v>41</v>
      </c>
      <c r="B46" s="16" t="s">
        <v>63</v>
      </c>
      <c r="C46" s="16" t="s">
        <v>34</v>
      </c>
      <c r="D46" s="16" t="s">
        <v>82</v>
      </c>
      <c r="E46" s="16" t="s">
        <v>42</v>
      </c>
      <c r="F46" s="18" t="str">
        <f>LEFT(C46,1)</f>
        <v>М</v>
      </c>
      <c r="G46" s="18" t="str">
        <f>LEFT(D46,1)</f>
        <v>А</v>
      </c>
      <c r="H46" s="18" t="str">
        <f>LEFT(E46,1)</f>
        <v>С</v>
      </c>
      <c r="I46" s="9" t="s">
        <v>400</v>
      </c>
      <c r="J46" s="16" t="s">
        <v>381</v>
      </c>
      <c r="K46" s="24">
        <v>10</v>
      </c>
      <c r="L46" s="16" t="s">
        <v>545</v>
      </c>
      <c r="M46" s="13" t="str">
        <f>CONCATENATE(B46,"-",F46,G46,H46,"-",I46)</f>
        <v>М-МАС-03102003</v>
      </c>
      <c r="N46" s="20">
        <v>6</v>
      </c>
      <c r="O46" s="20">
        <v>0</v>
      </c>
      <c r="P46" s="20">
        <v>1</v>
      </c>
      <c r="Q46" s="20">
        <v>4</v>
      </c>
      <c r="R46" s="20">
        <v>1</v>
      </c>
      <c r="S46" s="20">
        <v>0</v>
      </c>
      <c r="T46" s="20">
        <v>0</v>
      </c>
      <c r="U46" s="20">
        <v>0</v>
      </c>
      <c r="V46" s="20">
        <v>5</v>
      </c>
      <c r="W46" s="20">
        <v>0</v>
      </c>
      <c r="X46" s="25">
        <f>SUM(N46:W46)</f>
        <v>17</v>
      </c>
      <c r="Y46" s="19">
        <v>150</v>
      </c>
      <c r="Z46" s="21">
        <f>X46/Y46</f>
        <v>0.11333333333333333</v>
      </c>
      <c r="AA46" s="56" t="str">
        <f>IF(X46&gt;75%*Y46,"Победитель",IF(X46&gt;50%*Y46,"Призёр","Участник"))</f>
        <v>Участник</v>
      </c>
    </row>
    <row r="47" spans="1:27" x14ac:dyDescent="0.3">
      <c r="A47" s="47">
        <v>42</v>
      </c>
      <c r="B47" s="17" t="s">
        <v>447</v>
      </c>
      <c r="C47" s="17" t="s">
        <v>522</v>
      </c>
      <c r="D47" s="17" t="s">
        <v>201</v>
      </c>
      <c r="E47" s="17" t="s">
        <v>29</v>
      </c>
      <c r="F47" s="18" t="str">
        <f>LEFT(C47,1)</f>
        <v>С</v>
      </c>
      <c r="G47" s="18" t="str">
        <f>LEFT(D47,1)</f>
        <v>Д</v>
      </c>
      <c r="H47" s="18" t="str">
        <f>LEFT(E47,1)</f>
        <v>А</v>
      </c>
      <c r="I47" s="6" t="s">
        <v>360</v>
      </c>
      <c r="J47" s="17" t="s">
        <v>265</v>
      </c>
      <c r="K47" s="6" t="s">
        <v>357</v>
      </c>
      <c r="L47" s="17" t="s">
        <v>523</v>
      </c>
      <c r="M47" s="13" t="str">
        <f>CONCATENATE(B47,"-",F47,G47,H47,"-",I47)</f>
        <v>М -СДА-20102003</v>
      </c>
      <c r="N47" s="20">
        <v>7</v>
      </c>
      <c r="O47" s="20">
        <v>0</v>
      </c>
      <c r="P47" s="20">
        <v>0</v>
      </c>
      <c r="Q47" s="20">
        <v>6</v>
      </c>
      <c r="R47" s="20">
        <v>1</v>
      </c>
      <c r="S47" s="20">
        <v>0</v>
      </c>
      <c r="T47" s="20">
        <v>1</v>
      </c>
      <c r="U47" s="20">
        <v>0</v>
      </c>
      <c r="V47" s="20">
        <v>0</v>
      </c>
      <c r="W47" s="20"/>
      <c r="X47" s="25">
        <f>SUM(N47:W47)</f>
        <v>15</v>
      </c>
      <c r="Y47" s="19">
        <v>150</v>
      </c>
      <c r="Z47" s="21">
        <f>X47/Y47</f>
        <v>0.1</v>
      </c>
      <c r="AA47" s="56" t="str">
        <f>IF(X47&gt;75%*Y47,"Победитель",IF(X47&gt;50%*Y47,"Призёр","Участник"))</f>
        <v>Участник</v>
      </c>
    </row>
    <row r="48" spans="1:27" x14ac:dyDescent="0.3">
      <c r="A48" s="47">
        <v>43</v>
      </c>
      <c r="B48" s="16" t="s">
        <v>12</v>
      </c>
      <c r="C48" s="14" t="s">
        <v>255</v>
      </c>
      <c r="D48" s="14" t="s">
        <v>256</v>
      </c>
      <c r="E48" s="14" t="s">
        <v>257</v>
      </c>
      <c r="F48" s="18" t="str">
        <f>LEFT(C48,1)</f>
        <v>Т</v>
      </c>
      <c r="G48" s="18" t="str">
        <f>LEFT(D48,1)</f>
        <v>А</v>
      </c>
      <c r="H48" s="18" t="str">
        <f>LEFT(E48,1)</f>
        <v>А</v>
      </c>
      <c r="I48" s="7" t="s">
        <v>258</v>
      </c>
      <c r="J48" s="11" t="s">
        <v>230</v>
      </c>
      <c r="K48" s="9">
        <v>10</v>
      </c>
      <c r="L48" s="16" t="s">
        <v>588</v>
      </c>
      <c r="M48" s="13" t="str">
        <f>CONCATENATE(B48,"-",F48,G48,H48,"-",I48)</f>
        <v>Ж-ТАА-30052003</v>
      </c>
      <c r="N48" s="20">
        <v>5</v>
      </c>
      <c r="O48" s="20">
        <v>1</v>
      </c>
      <c r="P48" s="20">
        <v>2</v>
      </c>
      <c r="Q48" s="20">
        <v>0</v>
      </c>
      <c r="R48" s="20">
        <v>0</v>
      </c>
      <c r="S48" s="20">
        <v>0</v>
      </c>
      <c r="T48" s="20">
        <v>0</v>
      </c>
      <c r="U48" s="20">
        <v>7</v>
      </c>
      <c r="V48" s="20"/>
      <c r="W48" s="20"/>
      <c r="X48" s="25">
        <f>SUM(N48:W48)</f>
        <v>15</v>
      </c>
      <c r="Y48" s="19">
        <v>150</v>
      </c>
      <c r="Z48" s="21">
        <f>X48/Y48</f>
        <v>0.1</v>
      </c>
      <c r="AA48" s="56" t="str">
        <f>IF(X48&gt;75%*Y48,"Победитель",IF(X48&gt;50%*Y48,"Призёр","Участник"))</f>
        <v>Участник</v>
      </c>
    </row>
    <row r="49" spans="1:27" x14ac:dyDescent="0.3">
      <c r="A49" s="47">
        <v>44</v>
      </c>
      <c r="B49" s="16" t="s">
        <v>12</v>
      </c>
      <c r="C49" s="16" t="s">
        <v>402</v>
      </c>
      <c r="D49" s="16" t="s">
        <v>143</v>
      </c>
      <c r="E49" s="16" t="s">
        <v>119</v>
      </c>
      <c r="F49" s="18" t="str">
        <f>LEFT(C49,1)</f>
        <v>Т</v>
      </c>
      <c r="G49" s="18" t="str">
        <f>LEFT(D49,1)</f>
        <v>В</v>
      </c>
      <c r="H49" s="18" t="str">
        <f>LEFT(E49,1)</f>
        <v>И</v>
      </c>
      <c r="I49" s="9">
        <v>27032003</v>
      </c>
      <c r="J49" s="16" t="s">
        <v>381</v>
      </c>
      <c r="K49" s="24">
        <v>10</v>
      </c>
      <c r="L49" s="16" t="s">
        <v>549</v>
      </c>
      <c r="M49" s="13" t="str">
        <f>CONCATENATE(B49,"-",F49,G49,H49,"-",I49)</f>
        <v>Ж-ТВИ-27032003</v>
      </c>
      <c r="N49" s="20">
        <v>8</v>
      </c>
      <c r="O49" s="20">
        <v>0</v>
      </c>
      <c r="P49" s="20">
        <v>0</v>
      </c>
      <c r="Q49" s="20">
        <v>0</v>
      </c>
      <c r="R49" s="20">
        <v>1</v>
      </c>
      <c r="S49" s="20">
        <v>0</v>
      </c>
      <c r="T49" s="20">
        <v>0</v>
      </c>
      <c r="U49" s="20">
        <v>0</v>
      </c>
      <c r="V49" s="20">
        <v>5</v>
      </c>
      <c r="W49" s="20">
        <v>0</v>
      </c>
      <c r="X49" s="25">
        <f>SUM(N49:W49)</f>
        <v>14</v>
      </c>
      <c r="Y49" s="19">
        <v>150</v>
      </c>
      <c r="Z49" s="21">
        <f>X49/Y49</f>
        <v>9.3333333333333338E-2</v>
      </c>
      <c r="AA49" s="56" t="str">
        <f>IF(X49&gt;75%*Y49,"Победитель",IF(X49&gt;50%*Y49,"Призёр","Участник"))</f>
        <v>Участник</v>
      </c>
    </row>
    <row r="50" spans="1:27" x14ac:dyDescent="0.3">
      <c r="A50" s="47">
        <v>45</v>
      </c>
      <c r="B50" s="16" t="s">
        <v>63</v>
      </c>
      <c r="C50" s="14" t="s">
        <v>250</v>
      </c>
      <c r="D50" s="14" t="s">
        <v>251</v>
      </c>
      <c r="E50" s="14" t="s">
        <v>83</v>
      </c>
      <c r="F50" s="18" t="str">
        <f>LEFT(C50,1)</f>
        <v>М</v>
      </c>
      <c r="G50" s="18" t="str">
        <f>LEFT(D50,1)</f>
        <v>М</v>
      </c>
      <c r="H50" s="18" t="str">
        <f>LEFT(E50,1)</f>
        <v>А</v>
      </c>
      <c r="I50" s="7" t="s">
        <v>252</v>
      </c>
      <c r="J50" s="11" t="s">
        <v>230</v>
      </c>
      <c r="K50" s="9">
        <v>10</v>
      </c>
      <c r="L50" s="16" t="s">
        <v>542</v>
      </c>
      <c r="M50" s="13" t="str">
        <f>CONCATENATE(B50,"-",F50,G50,H50,"-",I50)</f>
        <v>М-ММА-06022003</v>
      </c>
      <c r="N50" s="20">
        <v>7</v>
      </c>
      <c r="O50" s="20">
        <v>0</v>
      </c>
      <c r="P50" s="20">
        <v>1</v>
      </c>
      <c r="Q50" s="20">
        <v>2</v>
      </c>
      <c r="R50" s="20">
        <v>1</v>
      </c>
      <c r="S50" s="20">
        <v>0</v>
      </c>
      <c r="T50" s="20">
        <v>1</v>
      </c>
      <c r="U50" s="20">
        <v>0</v>
      </c>
      <c r="V50" s="20">
        <v>0</v>
      </c>
      <c r="W50" s="20"/>
      <c r="X50" s="25">
        <f>SUM(N50:W50)</f>
        <v>12</v>
      </c>
      <c r="Y50" s="19">
        <v>150</v>
      </c>
      <c r="Z50" s="21">
        <f>X50/Y50</f>
        <v>0.08</v>
      </c>
      <c r="AA50" s="56" t="str">
        <f>IF(X50&gt;75%*Y50,"Победитель",IF(X50&gt;50%*Y50,"Призёр","Участник"))</f>
        <v>Участник</v>
      </c>
    </row>
    <row r="51" spans="1:27" x14ac:dyDescent="0.3">
      <c r="A51" s="47">
        <v>46</v>
      </c>
      <c r="B51" s="16" t="s">
        <v>12</v>
      </c>
      <c r="C51" s="16" t="s">
        <v>401</v>
      </c>
      <c r="D51" s="16" t="s">
        <v>208</v>
      </c>
      <c r="E51" s="16" t="s">
        <v>108</v>
      </c>
      <c r="F51" s="18" t="str">
        <f>LEFT(C51,1)</f>
        <v>Л</v>
      </c>
      <c r="G51" s="18" t="str">
        <f>LEFT(D51,1)</f>
        <v>А</v>
      </c>
      <c r="H51" s="18" t="str">
        <f>LEFT(E51,1)</f>
        <v>Д</v>
      </c>
      <c r="I51" s="9" t="s">
        <v>367</v>
      </c>
      <c r="J51" s="16" t="s">
        <v>381</v>
      </c>
      <c r="K51" s="24">
        <v>10</v>
      </c>
      <c r="L51" s="16" t="s">
        <v>552</v>
      </c>
      <c r="M51" s="13" t="str">
        <f>CONCATENATE(B51,"-",F51,G51,H51,"-",I51)</f>
        <v>Ж-ЛАД-28062003</v>
      </c>
      <c r="N51" s="20">
        <v>4</v>
      </c>
      <c r="O51" s="20">
        <v>0</v>
      </c>
      <c r="P51" s="20">
        <v>0</v>
      </c>
      <c r="Q51" s="20">
        <v>0</v>
      </c>
      <c r="R51" s="20">
        <v>0</v>
      </c>
      <c r="S51" s="20">
        <v>8</v>
      </c>
      <c r="T51" s="20">
        <v>0</v>
      </c>
      <c r="U51" s="20">
        <v>0</v>
      </c>
      <c r="V51" s="20"/>
      <c r="W51" s="20"/>
      <c r="X51" s="25">
        <f>SUM(N51:W51)</f>
        <v>12</v>
      </c>
      <c r="Y51" s="19">
        <v>150</v>
      </c>
      <c r="Z51" s="21">
        <f>X51/Y51</f>
        <v>0.08</v>
      </c>
      <c r="AA51" s="56" t="str">
        <f>IF(X51&gt;75%*Y51,"Победитель",IF(X51&gt;50%*Y51,"Призёр","Участник"))</f>
        <v>Участник</v>
      </c>
    </row>
    <row r="52" spans="1:27" x14ac:dyDescent="0.3">
      <c r="A52" s="47">
        <v>47</v>
      </c>
      <c r="B52" s="17" t="s">
        <v>12</v>
      </c>
      <c r="C52" s="17" t="s">
        <v>317</v>
      </c>
      <c r="D52" s="17" t="s">
        <v>44</v>
      </c>
      <c r="E52" s="17" t="s">
        <v>202</v>
      </c>
      <c r="F52" s="18" t="str">
        <f>LEFT(C52,1)</f>
        <v>М</v>
      </c>
      <c r="G52" s="18" t="str">
        <f>LEFT(D52,1)</f>
        <v>Е</v>
      </c>
      <c r="H52" s="18" t="str">
        <f>LEFT(E52,1)</f>
        <v>В</v>
      </c>
      <c r="I52" s="6" t="s">
        <v>362</v>
      </c>
      <c r="J52" s="17" t="s">
        <v>265</v>
      </c>
      <c r="K52" s="6" t="s">
        <v>357</v>
      </c>
      <c r="L52" s="17" t="s">
        <v>557</v>
      </c>
      <c r="M52" s="13" t="str">
        <f>CONCATENATE(B52,"-",F52,G52,H52,"-",I52)</f>
        <v>Ж-МЕВ-07022003</v>
      </c>
      <c r="N52" s="20">
        <v>7</v>
      </c>
      <c r="O52" s="20">
        <v>0</v>
      </c>
      <c r="P52" s="20">
        <v>0</v>
      </c>
      <c r="Q52" s="20">
        <v>2</v>
      </c>
      <c r="R52" s="20">
        <v>1</v>
      </c>
      <c r="S52" s="20">
        <v>0</v>
      </c>
      <c r="T52" s="20">
        <v>0</v>
      </c>
      <c r="U52" s="20">
        <v>0</v>
      </c>
      <c r="V52" s="20">
        <v>0</v>
      </c>
      <c r="W52" s="20"/>
      <c r="X52" s="25">
        <f>SUM(N52:W52)</f>
        <v>10</v>
      </c>
      <c r="Y52" s="19">
        <v>150</v>
      </c>
      <c r="Z52" s="21">
        <f>X52/Y52</f>
        <v>6.6666666666666666E-2</v>
      </c>
      <c r="AA52" s="56" t="str">
        <f>IF(X52&gt;75%*Y52,"Победитель",IF(X52&gt;50%*Y52,"Призёр","Участник"))</f>
        <v>Участник</v>
      </c>
    </row>
    <row r="53" spans="1:27" x14ac:dyDescent="0.3">
      <c r="A53" s="47">
        <v>48</v>
      </c>
      <c r="B53" s="16" t="s">
        <v>12</v>
      </c>
      <c r="C53" s="16" t="s">
        <v>123</v>
      </c>
      <c r="D53" s="16" t="s">
        <v>124</v>
      </c>
      <c r="E53" s="16" t="s">
        <v>87</v>
      </c>
      <c r="F53" s="18" t="str">
        <f>LEFT(C53,1)</f>
        <v>Г</v>
      </c>
      <c r="G53" s="18" t="str">
        <f>LEFT(D53,1)</f>
        <v>А</v>
      </c>
      <c r="H53" s="18" t="str">
        <f>LEFT(E53,1)</f>
        <v>А</v>
      </c>
      <c r="I53" s="9" t="s">
        <v>125</v>
      </c>
      <c r="J53" s="16" t="s">
        <v>86</v>
      </c>
      <c r="K53" s="24">
        <v>10</v>
      </c>
      <c r="L53" s="16" t="s">
        <v>579</v>
      </c>
      <c r="M53" s="13" t="str">
        <f>CONCATENATE(B53,"-",F53,G53,H53,"-",I53)</f>
        <v>Ж-ГАА-30062003</v>
      </c>
      <c r="N53" s="20">
        <v>7</v>
      </c>
      <c r="O53" s="20">
        <v>0</v>
      </c>
      <c r="P53" s="20">
        <v>2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/>
      <c r="W53" s="20"/>
      <c r="X53" s="25">
        <f>SUM(N53:W53)</f>
        <v>9</v>
      </c>
      <c r="Y53" s="19">
        <v>150</v>
      </c>
      <c r="Z53" s="21">
        <f>X53/Y53</f>
        <v>0.06</v>
      </c>
      <c r="AA53" s="56" t="str">
        <f>IF(X53&gt;75%*Y53,"Победитель",IF(X53&gt;50%*Y53,"Призёр","Участник"))</f>
        <v>Участник</v>
      </c>
    </row>
    <row r="54" spans="1:27" x14ac:dyDescent="0.3">
      <c r="A54" s="47">
        <v>49</v>
      </c>
      <c r="B54" s="16" t="s">
        <v>63</v>
      </c>
      <c r="C54" s="16" t="s">
        <v>409</v>
      </c>
      <c r="D54" s="16" t="s">
        <v>274</v>
      </c>
      <c r="E54" s="16" t="s">
        <v>83</v>
      </c>
      <c r="F54" s="18" t="str">
        <f>LEFT(C54,1)</f>
        <v>А</v>
      </c>
      <c r="G54" s="18" t="str">
        <f>LEFT(D54,1)</f>
        <v>Э</v>
      </c>
      <c r="H54" s="18" t="str">
        <f>LEFT(E54,1)</f>
        <v>А</v>
      </c>
      <c r="I54" s="9" t="s">
        <v>407</v>
      </c>
      <c r="J54" s="16" t="s">
        <v>381</v>
      </c>
      <c r="K54" s="24">
        <v>10</v>
      </c>
      <c r="L54" s="16" t="s">
        <v>565</v>
      </c>
      <c r="M54" s="13" t="str">
        <f>CONCATENATE(B54,"-",F54,G54,H54,"-",I54)</f>
        <v>М-АЭА-31052003</v>
      </c>
      <c r="N54" s="20">
        <v>7</v>
      </c>
      <c r="O54" s="20">
        <v>0</v>
      </c>
      <c r="P54" s="20">
        <v>0</v>
      </c>
      <c r="Q54" s="20">
        <v>1</v>
      </c>
      <c r="R54" s="20">
        <v>1</v>
      </c>
      <c r="S54" s="20">
        <v>0</v>
      </c>
      <c r="T54" s="20">
        <v>0</v>
      </c>
      <c r="U54" s="20">
        <v>0</v>
      </c>
      <c r="V54" s="20"/>
      <c r="W54" s="20"/>
      <c r="X54" s="25">
        <f>SUM(N54:W54)</f>
        <v>9</v>
      </c>
      <c r="Y54" s="19">
        <v>150</v>
      </c>
      <c r="Z54" s="21">
        <f>X54/Y54</f>
        <v>0.06</v>
      </c>
      <c r="AA54" s="56" t="str">
        <f>IF(X54&gt;75%*Y54,"Победитель",IF(X54&gt;50%*Y54,"Призёр","Участник"))</f>
        <v>Участник</v>
      </c>
    </row>
  </sheetData>
  <sheetProtection password="CF7A" sheet="1" objects="1" scenarios="1"/>
  <mergeCells count="23">
    <mergeCell ref="W4:W5"/>
    <mergeCell ref="M3:M5"/>
    <mergeCell ref="N3:W3"/>
    <mergeCell ref="X3:X5"/>
    <mergeCell ref="Y3:Y5"/>
    <mergeCell ref="Z3:Z5"/>
    <mergeCell ref="AA3:AA5"/>
    <mergeCell ref="N4:N5"/>
    <mergeCell ref="O4:O5"/>
    <mergeCell ref="U4:U5"/>
    <mergeCell ref="V4:V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tabSelected="1" zoomScale="70" zoomScaleNormal="70" workbookViewId="0">
      <selection activeCell="A6" sqref="A6:A43"/>
    </sheetView>
  </sheetViews>
  <sheetFormatPr defaultRowHeight="18.75" x14ac:dyDescent="0.3"/>
  <cols>
    <col min="1" max="1" width="7.42578125" style="49" customWidth="1"/>
    <col min="2" max="2" width="6.85546875" style="50" customWidth="1"/>
    <col min="3" max="3" width="20.28515625" style="50" hidden="1" customWidth="1"/>
    <col min="4" max="4" width="18" style="50" hidden="1" customWidth="1"/>
    <col min="5" max="5" width="22.140625" style="50" hidden="1" customWidth="1"/>
    <col min="6" max="8" width="4.140625" style="50" hidden="1" customWidth="1"/>
    <col min="9" max="9" width="14.140625" style="51" hidden="1" customWidth="1"/>
    <col min="10" max="10" width="24.5703125" style="50" customWidth="1"/>
    <col min="11" max="11" width="8.140625" style="52" customWidth="1"/>
    <col min="12" max="12" width="11.28515625" style="50" hidden="1" customWidth="1"/>
    <col min="13" max="13" width="22.28515625" style="49" customWidth="1"/>
    <col min="14" max="14" width="6.140625" style="53" customWidth="1"/>
    <col min="15" max="23" width="6" style="53" customWidth="1"/>
    <col min="24" max="24" width="10.140625" style="55" customWidth="1"/>
    <col min="25" max="25" width="10" style="54" customWidth="1"/>
    <col min="26" max="26" width="10" style="49" customWidth="1"/>
    <col min="27" max="27" width="12.5703125" style="55" customWidth="1"/>
    <col min="28" max="16384" width="9.140625" style="48"/>
  </cols>
  <sheetData>
    <row r="1" spans="1:27" s="29" customFormat="1" x14ac:dyDescent="0.3">
      <c r="A1" s="29" t="s">
        <v>492</v>
      </c>
      <c r="I1" s="30"/>
      <c r="K1" s="31"/>
      <c r="X1" s="32"/>
      <c r="AA1" s="32"/>
    </row>
    <row r="2" spans="1:27" s="29" customFormat="1" x14ac:dyDescent="0.3">
      <c r="A2" s="57" t="s">
        <v>493</v>
      </c>
      <c r="B2" s="58"/>
      <c r="C2" s="58"/>
      <c r="D2" s="58"/>
      <c r="I2" s="30"/>
      <c r="K2" s="31"/>
      <c r="X2" s="32"/>
      <c r="AA2" s="32"/>
    </row>
    <row r="3" spans="1:27" s="38" customFormat="1" ht="22.5" customHeight="1" x14ac:dyDescent="0.25">
      <c r="A3" s="33" t="s">
        <v>0</v>
      </c>
      <c r="B3" s="33" t="s">
        <v>10</v>
      </c>
      <c r="C3" s="33" t="s">
        <v>1</v>
      </c>
      <c r="D3" s="33" t="s">
        <v>2</v>
      </c>
      <c r="E3" s="33" t="s">
        <v>3</v>
      </c>
      <c r="F3" s="33"/>
      <c r="G3" s="33"/>
      <c r="H3" s="33"/>
      <c r="I3" s="33" t="s">
        <v>9</v>
      </c>
      <c r="J3" s="33" t="s">
        <v>4</v>
      </c>
      <c r="K3" s="34" t="s">
        <v>5</v>
      </c>
      <c r="L3" s="33" t="s">
        <v>6</v>
      </c>
      <c r="M3" s="33" t="s">
        <v>11</v>
      </c>
      <c r="N3" s="35" t="s">
        <v>19</v>
      </c>
      <c r="O3" s="36"/>
      <c r="P3" s="36"/>
      <c r="Q3" s="36"/>
      <c r="R3" s="36"/>
      <c r="S3" s="36"/>
      <c r="T3" s="36"/>
      <c r="U3" s="36"/>
      <c r="V3" s="36"/>
      <c r="W3" s="36"/>
      <c r="X3" s="37" t="s">
        <v>8</v>
      </c>
      <c r="Y3" s="33" t="s">
        <v>7</v>
      </c>
      <c r="Z3" s="33" t="s">
        <v>20</v>
      </c>
      <c r="AA3" s="37" t="s">
        <v>13</v>
      </c>
    </row>
    <row r="4" spans="1:27" s="38" customFormat="1" ht="16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40"/>
      <c r="L4" s="39"/>
      <c r="M4" s="39"/>
      <c r="N4" s="33" t="s">
        <v>14</v>
      </c>
      <c r="O4" s="33" t="s">
        <v>15</v>
      </c>
      <c r="P4" s="41"/>
      <c r="Q4" s="41"/>
      <c r="R4" s="41"/>
      <c r="S4" s="41"/>
      <c r="T4" s="41"/>
      <c r="U4" s="33" t="s">
        <v>449</v>
      </c>
      <c r="V4" s="33" t="s">
        <v>450</v>
      </c>
      <c r="W4" s="33" t="s">
        <v>451</v>
      </c>
      <c r="X4" s="42"/>
      <c r="Y4" s="39"/>
      <c r="Z4" s="39"/>
      <c r="AA4" s="42"/>
    </row>
    <row r="5" spans="1:27" s="38" customForma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5" t="s">
        <v>16</v>
      </c>
      <c r="Q5" s="45" t="s">
        <v>17</v>
      </c>
      <c r="R5" s="45" t="s">
        <v>18</v>
      </c>
      <c r="S5" s="45" t="s">
        <v>448</v>
      </c>
      <c r="T5" s="45" t="s">
        <v>448</v>
      </c>
      <c r="U5" s="43"/>
      <c r="V5" s="43"/>
      <c r="W5" s="43"/>
      <c r="X5" s="46"/>
      <c r="Y5" s="43"/>
      <c r="Z5" s="43"/>
      <c r="AA5" s="46"/>
    </row>
    <row r="6" spans="1:27" x14ac:dyDescent="0.3">
      <c r="A6" s="47">
        <v>1</v>
      </c>
      <c r="B6" s="16" t="s">
        <v>12</v>
      </c>
      <c r="C6" s="16" t="s">
        <v>219</v>
      </c>
      <c r="D6" s="16" t="s">
        <v>220</v>
      </c>
      <c r="E6" s="16" t="s">
        <v>221</v>
      </c>
      <c r="F6" s="18" t="str">
        <f>LEFT(C6,1)</f>
        <v>С</v>
      </c>
      <c r="G6" s="18" t="str">
        <f>LEFT(D6,1)</f>
        <v>К</v>
      </c>
      <c r="H6" s="18" t="str">
        <f>LEFT(E6,1)</f>
        <v>В</v>
      </c>
      <c r="I6" s="9" t="s">
        <v>222</v>
      </c>
      <c r="J6" s="16" t="s">
        <v>205</v>
      </c>
      <c r="K6" s="24">
        <v>11</v>
      </c>
      <c r="L6" s="16" t="s">
        <v>599</v>
      </c>
      <c r="M6" s="13" t="str">
        <f>CONCATENATE(B6,"-",F6,G6,H6,"-",I6)</f>
        <v>Ж-СКВ-17122002</v>
      </c>
      <c r="N6" s="20">
        <v>10</v>
      </c>
      <c r="O6" s="20">
        <v>10</v>
      </c>
      <c r="P6" s="20">
        <v>8</v>
      </c>
      <c r="Q6" s="20">
        <v>5</v>
      </c>
      <c r="R6" s="20">
        <v>1</v>
      </c>
      <c r="S6" s="20">
        <v>2</v>
      </c>
      <c r="T6" s="20">
        <v>21</v>
      </c>
      <c r="U6" s="20"/>
      <c r="V6" s="20">
        <v>46</v>
      </c>
      <c r="W6" s="20"/>
      <c r="X6" s="25">
        <f>SUM(N6:W6)</f>
        <v>103</v>
      </c>
      <c r="Y6" s="19">
        <v>150</v>
      </c>
      <c r="Z6" s="21">
        <f>X6/Y6</f>
        <v>0.68666666666666665</v>
      </c>
      <c r="AA6" s="56" t="str">
        <f>IF(X6&gt;75%*Y6,"Победитель",IF(X6&gt;50%*Y6,"Призёр","Участник"))</f>
        <v>Призёр</v>
      </c>
    </row>
    <row r="7" spans="1:27" x14ac:dyDescent="0.3">
      <c r="A7" s="47">
        <v>2</v>
      </c>
      <c r="B7" s="16" t="s">
        <v>12</v>
      </c>
      <c r="C7" s="16" t="s">
        <v>479</v>
      </c>
      <c r="D7" s="16" t="s">
        <v>309</v>
      </c>
      <c r="E7" s="16" t="s">
        <v>137</v>
      </c>
      <c r="F7" s="18" t="str">
        <f>LEFT(C7,1)</f>
        <v>З</v>
      </c>
      <c r="G7" s="18" t="str">
        <f>LEFT(D7,1)</f>
        <v>Е</v>
      </c>
      <c r="H7" s="18" t="str">
        <f>LEFT(E7,1)</f>
        <v>Е</v>
      </c>
      <c r="I7" s="9" t="s">
        <v>97</v>
      </c>
      <c r="J7" s="16" t="s">
        <v>478</v>
      </c>
      <c r="K7" s="24">
        <v>11</v>
      </c>
      <c r="L7" s="16" t="s">
        <v>614</v>
      </c>
      <c r="M7" s="13" t="str">
        <f>CONCATENATE(B7,"-",F7,G7,H7,"-",I7)</f>
        <v>Ж-ЗЕЕ-30102002</v>
      </c>
      <c r="N7" s="20">
        <v>6</v>
      </c>
      <c r="O7" s="20">
        <v>8</v>
      </c>
      <c r="P7" s="20">
        <v>11</v>
      </c>
      <c r="Q7" s="20">
        <v>4</v>
      </c>
      <c r="R7" s="20">
        <v>0</v>
      </c>
      <c r="S7" s="20">
        <v>7</v>
      </c>
      <c r="T7" s="20">
        <v>19</v>
      </c>
      <c r="U7" s="20">
        <v>41</v>
      </c>
      <c r="V7" s="20"/>
      <c r="W7" s="20"/>
      <c r="X7" s="25">
        <f>SUM(N7:W7)</f>
        <v>96</v>
      </c>
      <c r="Y7" s="19">
        <v>150</v>
      </c>
      <c r="Z7" s="21">
        <f>X7/Y7</f>
        <v>0.64</v>
      </c>
      <c r="AA7" s="56" t="str">
        <f>IF(X7&gt;75%*Y7,"Победитель",IF(X7&gt;50%*Y7,"Призёр","Участник"))</f>
        <v>Призёр</v>
      </c>
    </row>
    <row r="8" spans="1:27" x14ac:dyDescent="0.3">
      <c r="A8" s="47">
        <v>3</v>
      </c>
      <c r="B8" s="16" t="s">
        <v>12</v>
      </c>
      <c r="C8" s="16" t="s">
        <v>210</v>
      </c>
      <c r="D8" s="16" t="s">
        <v>53</v>
      </c>
      <c r="E8" s="16" t="s">
        <v>59</v>
      </c>
      <c r="F8" s="18" t="str">
        <f>LEFT(C8,1)</f>
        <v>К</v>
      </c>
      <c r="G8" s="18" t="str">
        <f>LEFT(D8,1)</f>
        <v>Н</v>
      </c>
      <c r="H8" s="18" t="str">
        <f>LEFT(E8,1)</f>
        <v>О</v>
      </c>
      <c r="I8" s="9" t="s">
        <v>211</v>
      </c>
      <c r="J8" s="16" t="s">
        <v>205</v>
      </c>
      <c r="K8" s="24">
        <v>11</v>
      </c>
      <c r="L8" s="16" t="s">
        <v>537</v>
      </c>
      <c r="M8" s="13" t="str">
        <f>CONCATENATE(B8,"-",F8,G8,H8,"-",I8)</f>
        <v>Ж-КНО-08022002</v>
      </c>
      <c r="N8" s="20">
        <v>7</v>
      </c>
      <c r="O8" s="20">
        <v>0</v>
      </c>
      <c r="P8" s="20">
        <v>8</v>
      </c>
      <c r="Q8" s="20">
        <v>3</v>
      </c>
      <c r="R8" s="20">
        <v>3</v>
      </c>
      <c r="S8" s="20">
        <v>0</v>
      </c>
      <c r="T8" s="20">
        <v>22</v>
      </c>
      <c r="U8" s="20">
        <v>46</v>
      </c>
      <c r="V8" s="20"/>
      <c r="W8" s="20"/>
      <c r="X8" s="25">
        <f>SUM(N8:W8)</f>
        <v>89</v>
      </c>
      <c r="Y8" s="19">
        <v>150</v>
      </c>
      <c r="Z8" s="21">
        <f>X8/Y8</f>
        <v>0.59333333333333338</v>
      </c>
      <c r="AA8" s="56" t="str">
        <f>IF(X8&gt;75%*Y8,"Победитель",IF(X8&gt;50%*Y8,"Призёр","Участник"))</f>
        <v>Призёр</v>
      </c>
    </row>
    <row r="9" spans="1:27" x14ac:dyDescent="0.3">
      <c r="A9" s="47">
        <v>4</v>
      </c>
      <c r="B9" s="16" t="s">
        <v>63</v>
      </c>
      <c r="C9" s="16" t="s">
        <v>217</v>
      </c>
      <c r="D9" s="16" t="s">
        <v>111</v>
      </c>
      <c r="E9" s="16" t="s">
        <v>35</v>
      </c>
      <c r="F9" s="18" t="str">
        <f>LEFT(C9,1)</f>
        <v>Г</v>
      </c>
      <c r="G9" s="18" t="str">
        <f>LEFT(D9,1)</f>
        <v>К</v>
      </c>
      <c r="H9" s="18" t="str">
        <f>LEFT(E9,1)</f>
        <v>А</v>
      </c>
      <c r="I9" s="9" t="s">
        <v>218</v>
      </c>
      <c r="J9" s="16" t="s">
        <v>205</v>
      </c>
      <c r="K9" s="24">
        <v>11</v>
      </c>
      <c r="L9" s="16" t="s">
        <v>600</v>
      </c>
      <c r="M9" s="13" t="str">
        <f>CONCATENATE(B9,"-",F9,G9,H9,"-",I9)</f>
        <v>М-ГКА-10062002</v>
      </c>
      <c r="N9" s="20">
        <v>8</v>
      </c>
      <c r="O9" s="20">
        <v>10</v>
      </c>
      <c r="P9" s="20">
        <v>5</v>
      </c>
      <c r="Q9" s="20">
        <v>0</v>
      </c>
      <c r="R9" s="20">
        <v>0</v>
      </c>
      <c r="S9" s="20">
        <v>3</v>
      </c>
      <c r="T9" s="20">
        <v>19</v>
      </c>
      <c r="U9" s="20">
        <v>42</v>
      </c>
      <c r="V9" s="20"/>
      <c r="W9" s="20"/>
      <c r="X9" s="25">
        <f>SUM(N9:W9)</f>
        <v>87</v>
      </c>
      <c r="Y9" s="19">
        <v>150</v>
      </c>
      <c r="Z9" s="21">
        <f>X9/Y9</f>
        <v>0.57999999999999996</v>
      </c>
      <c r="AA9" s="56" t="str">
        <f>IF(X9&gt;75%*Y9,"Победитель",IF(X9&gt;50%*Y9,"Призёр","Участник"))</f>
        <v>Призёр</v>
      </c>
    </row>
    <row r="10" spans="1:27" x14ac:dyDescent="0.3">
      <c r="A10" s="47">
        <v>5</v>
      </c>
      <c r="B10" s="16" t="s">
        <v>12</v>
      </c>
      <c r="C10" s="14" t="s">
        <v>469</v>
      </c>
      <c r="D10" s="14" t="s">
        <v>96</v>
      </c>
      <c r="E10" s="14" t="s">
        <v>87</v>
      </c>
      <c r="F10" s="18" t="str">
        <f>LEFT(C10,1)</f>
        <v>М</v>
      </c>
      <c r="G10" s="18" t="str">
        <f>LEFT(D10,1)</f>
        <v>Т</v>
      </c>
      <c r="H10" s="18" t="str">
        <f>LEFT(E10,1)</f>
        <v>А</v>
      </c>
      <c r="I10" s="15" t="s">
        <v>471</v>
      </c>
      <c r="J10" s="11" t="s">
        <v>470</v>
      </c>
      <c r="K10" s="9">
        <v>11</v>
      </c>
      <c r="L10" s="11" t="s">
        <v>538</v>
      </c>
      <c r="M10" s="13" t="str">
        <f>CONCATENATE(B10,"-",F10,G10,H10,"-",I10)</f>
        <v>Ж-МТА-03082003</v>
      </c>
      <c r="N10" s="12">
        <v>7</v>
      </c>
      <c r="O10" s="12">
        <v>5</v>
      </c>
      <c r="P10" s="12">
        <v>4</v>
      </c>
      <c r="Q10" s="12">
        <v>6</v>
      </c>
      <c r="R10" s="12">
        <v>1</v>
      </c>
      <c r="S10" s="12">
        <v>4</v>
      </c>
      <c r="T10" s="12">
        <v>9</v>
      </c>
      <c r="U10" s="12">
        <v>50</v>
      </c>
      <c r="V10" s="12"/>
      <c r="W10" s="12"/>
      <c r="X10" s="25">
        <f>SUM(N10:W10)</f>
        <v>86</v>
      </c>
      <c r="Y10" s="19">
        <v>150</v>
      </c>
      <c r="Z10" s="21">
        <f>X10/Y10</f>
        <v>0.57333333333333336</v>
      </c>
      <c r="AA10" s="56" t="str">
        <f>IF(X10&gt;75%*Y10,"Победитель",IF(X10&gt;50%*Y10,"Призёр","Участник"))</f>
        <v>Призёр</v>
      </c>
    </row>
    <row r="11" spans="1:27" x14ac:dyDescent="0.3">
      <c r="A11" s="47">
        <v>6</v>
      </c>
      <c r="B11" s="17" t="s">
        <v>447</v>
      </c>
      <c r="C11" s="17" t="s">
        <v>331</v>
      </c>
      <c r="D11" s="17" t="s">
        <v>134</v>
      </c>
      <c r="E11" s="17" t="s">
        <v>332</v>
      </c>
      <c r="F11" s="18" t="str">
        <f>LEFT(C11,1)</f>
        <v>Г</v>
      </c>
      <c r="G11" s="18" t="str">
        <f>LEFT(D11,1)</f>
        <v>Д</v>
      </c>
      <c r="H11" s="18" t="str">
        <f>LEFT(E11,1)</f>
        <v>И</v>
      </c>
      <c r="I11" s="6" t="s">
        <v>374</v>
      </c>
      <c r="J11" s="17" t="s">
        <v>265</v>
      </c>
      <c r="K11" s="6" t="s">
        <v>369</v>
      </c>
      <c r="L11" s="17" t="s">
        <v>595</v>
      </c>
      <c r="M11" s="13" t="str">
        <f>CONCATENATE(B11,"-",F11,G11,H11,"-",I11)</f>
        <v>М -ГДИ-27022003</v>
      </c>
      <c r="N11" s="20">
        <v>9</v>
      </c>
      <c r="O11" s="20">
        <v>6</v>
      </c>
      <c r="P11" s="20">
        <v>13</v>
      </c>
      <c r="Q11" s="20">
        <v>3</v>
      </c>
      <c r="R11" s="20">
        <v>1</v>
      </c>
      <c r="S11" s="20">
        <v>7</v>
      </c>
      <c r="T11" s="20">
        <v>3</v>
      </c>
      <c r="U11" s="20">
        <v>43</v>
      </c>
      <c r="V11" s="20"/>
      <c r="W11" s="20"/>
      <c r="X11" s="25">
        <f>SUM(N11:W11)</f>
        <v>85</v>
      </c>
      <c r="Y11" s="19">
        <v>150</v>
      </c>
      <c r="Z11" s="21">
        <f>X11/Y11</f>
        <v>0.56666666666666665</v>
      </c>
      <c r="AA11" s="56" t="str">
        <f>IF(X11&gt;75%*Y11,"Победитель",IF(X11&gt;50%*Y11,"Призёр","Участник"))</f>
        <v>Призёр</v>
      </c>
    </row>
    <row r="12" spans="1:27" x14ac:dyDescent="0.3">
      <c r="A12" s="47">
        <v>7</v>
      </c>
      <c r="B12" s="17" t="s">
        <v>447</v>
      </c>
      <c r="C12" s="17" t="s">
        <v>329</v>
      </c>
      <c r="D12" s="17" t="s">
        <v>330</v>
      </c>
      <c r="E12" s="17" t="s">
        <v>266</v>
      </c>
      <c r="F12" s="18" t="str">
        <f>LEFT(C12,1)</f>
        <v>А</v>
      </c>
      <c r="G12" s="18" t="str">
        <f>LEFT(D12,1)</f>
        <v>Е</v>
      </c>
      <c r="H12" s="18" t="str">
        <f>LEFT(E12,1)</f>
        <v>И</v>
      </c>
      <c r="I12" s="6" t="s">
        <v>373</v>
      </c>
      <c r="J12" s="17" t="s">
        <v>265</v>
      </c>
      <c r="K12" s="6" t="s">
        <v>369</v>
      </c>
      <c r="L12" s="17" t="s">
        <v>602</v>
      </c>
      <c r="M12" s="13" t="str">
        <f>CONCATENATE(B12,"-",F12,G12,H12,"-",I12)</f>
        <v>М -АЕИ-26012002</v>
      </c>
      <c r="N12" s="20">
        <v>4</v>
      </c>
      <c r="O12" s="20">
        <v>7</v>
      </c>
      <c r="P12" s="20">
        <v>0</v>
      </c>
      <c r="Q12" s="20">
        <v>3</v>
      </c>
      <c r="R12" s="20">
        <v>3</v>
      </c>
      <c r="S12" s="20">
        <v>0</v>
      </c>
      <c r="T12" s="20">
        <v>16</v>
      </c>
      <c r="U12" s="20">
        <v>43</v>
      </c>
      <c r="V12" s="20"/>
      <c r="W12" s="20"/>
      <c r="X12" s="25">
        <f>SUM(N12:W12)</f>
        <v>76</v>
      </c>
      <c r="Y12" s="19">
        <v>150</v>
      </c>
      <c r="Z12" s="21">
        <f>X12/Y12</f>
        <v>0.50666666666666671</v>
      </c>
      <c r="AA12" s="56" t="str">
        <f>IF(X12&gt;75%*Y12,"Победитель",IF(X12&gt;50%*Y12,"Призёр","Участник"))</f>
        <v>Призёр</v>
      </c>
    </row>
    <row r="13" spans="1:27" x14ac:dyDescent="0.3">
      <c r="A13" s="47">
        <v>8</v>
      </c>
      <c r="B13" s="16" t="s">
        <v>63</v>
      </c>
      <c r="C13" s="16" t="s">
        <v>115</v>
      </c>
      <c r="D13" s="16" t="s">
        <v>82</v>
      </c>
      <c r="E13" s="16" t="s">
        <v>116</v>
      </c>
      <c r="F13" s="18" t="str">
        <f>LEFT(C13,1)</f>
        <v>Я</v>
      </c>
      <c r="G13" s="18" t="str">
        <f>LEFT(D13,1)</f>
        <v>А</v>
      </c>
      <c r="H13" s="18" t="str">
        <f>LEFT(E13,1)</f>
        <v>Д</v>
      </c>
      <c r="I13" s="9" t="s">
        <v>117</v>
      </c>
      <c r="J13" s="16" t="s">
        <v>86</v>
      </c>
      <c r="K13" s="24">
        <v>11</v>
      </c>
      <c r="L13" s="16" t="s">
        <v>606</v>
      </c>
      <c r="M13" s="13" t="str">
        <f>CONCATENATE(B13,"-",F13,G13,H13,"-",I13)</f>
        <v>М-ЯАД-26122002</v>
      </c>
      <c r="N13" s="20">
        <v>6</v>
      </c>
      <c r="O13" s="20">
        <v>0</v>
      </c>
      <c r="P13" s="20">
        <v>4</v>
      </c>
      <c r="Q13" s="20">
        <v>3</v>
      </c>
      <c r="R13" s="20">
        <v>1</v>
      </c>
      <c r="S13" s="20">
        <v>0</v>
      </c>
      <c r="T13" s="20">
        <v>19</v>
      </c>
      <c r="U13" s="20">
        <v>43</v>
      </c>
      <c r="V13" s="20"/>
      <c r="W13" s="20"/>
      <c r="X13" s="25">
        <f>SUM(N13:W13)</f>
        <v>76</v>
      </c>
      <c r="Y13" s="19">
        <v>150</v>
      </c>
      <c r="Z13" s="21">
        <f>X13/Y13</f>
        <v>0.50666666666666671</v>
      </c>
      <c r="AA13" s="56" t="str">
        <f>IF(X13&gt;75%*Y13,"Победитель",IF(X13&gt;50%*Y13,"Призёр","Участник"))</f>
        <v>Призёр</v>
      </c>
    </row>
    <row r="14" spans="1:27" x14ac:dyDescent="0.3">
      <c r="A14" s="47">
        <v>9</v>
      </c>
      <c r="B14" s="16" t="s">
        <v>63</v>
      </c>
      <c r="C14" s="16" t="s">
        <v>460</v>
      </c>
      <c r="D14" s="16" t="s">
        <v>461</v>
      </c>
      <c r="E14" s="16" t="s">
        <v>462</v>
      </c>
      <c r="F14" s="18" t="str">
        <f>LEFT(C14,1)</f>
        <v>Т</v>
      </c>
      <c r="G14" s="18" t="str">
        <f>LEFT(D14,1)</f>
        <v>А</v>
      </c>
      <c r="H14" s="18" t="str">
        <f>LEFT(E14,1)</f>
        <v>В</v>
      </c>
      <c r="I14" s="9">
        <v>23092002</v>
      </c>
      <c r="J14" s="16" t="s">
        <v>381</v>
      </c>
      <c r="K14" s="24">
        <v>11</v>
      </c>
      <c r="L14" s="16" t="s">
        <v>610</v>
      </c>
      <c r="M14" s="13" t="str">
        <f>CONCATENATE(B14,"-",F14,G14,H14,"-",I14)</f>
        <v>М-ТАВ-23092002</v>
      </c>
      <c r="N14" s="20">
        <v>6</v>
      </c>
      <c r="O14" s="20">
        <v>5</v>
      </c>
      <c r="P14" s="20">
        <v>17</v>
      </c>
      <c r="Q14" s="20">
        <v>1</v>
      </c>
      <c r="R14" s="20">
        <v>0</v>
      </c>
      <c r="S14" s="20">
        <v>0</v>
      </c>
      <c r="T14" s="20">
        <v>0</v>
      </c>
      <c r="U14" s="20">
        <v>46</v>
      </c>
      <c r="V14" s="20"/>
      <c r="W14" s="20"/>
      <c r="X14" s="25">
        <f>SUM(N14:W14)</f>
        <v>75</v>
      </c>
      <c r="Y14" s="19">
        <v>150</v>
      </c>
      <c r="Z14" s="21">
        <f>X14/Y14</f>
        <v>0.5</v>
      </c>
      <c r="AA14" s="56" t="s">
        <v>623</v>
      </c>
    </row>
    <row r="15" spans="1:27" x14ac:dyDescent="0.3">
      <c r="A15" s="47">
        <v>10</v>
      </c>
      <c r="B15" s="16" t="s">
        <v>63</v>
      </c>
      <c r="C15" s="16" t="s">
        <v>92</v>
      </c>
      <c r="D15" s="16" t="s">
        <v>93</v>
      </c>
      <c r="E15" s="16" t="s">
        <v>94</v>
      </c>
      <c r="F15" s="18" t="str">
        <f>LEFT(C15,1)</f>
        <v>З</v>
      </c>
      <c r="G15" s="18" t="str">
        <f>LEFT(D15,1)</f>
        <v>М</v>
      </c>
      <c r="H15" s="18" t="str">
        <f>LEFT(E15,1)</f>
        <v>М</v>
      </c>
      <c r="I15" s="9" t="s">
        <v>95</v>
      </c>
      <c r="J15" s="16" t="s">
        <v>86</v>
      </c>
      <c r="K15" s="24">
        <v>11</v>
      </c>
      <c r="L15" s="16" t="s">
        <v>609</v>
      </c>
      <c r="M15" s="13" t="str">
        <f>CONCATENATE(B15,"-",F15,G15,H15,"-",I15)</f>
        <v>М-ЗММ-12032003</v>
      </c>
      <c r="N15" s="20">
        <v>7</v>
      </c>
      <c r="O15" s="20">
        <v>2</v>
      </c>
      <c r="P15" s="20">
        <v>4</v>
      </c>
      <c r="Q15" s="20">
        <v>2</v>
      </c>
      <c r="R15" s="20">
        <v>0</v>
      </c>
      <c r="S15" s="20">
        <v>7</v>
      </c>
      <c r="T15" s="20">
        <v>11</v>
      </c>
      <c r="U15" s="20">
        <v>40</v>
      </c>
      <c r="V15" s="20"/>
      <c r="W15" s="20"/>
      <c r="X15" s="25">
        <f>SUM(N15:W15)</f>
        <v>73</v>
      </c>
      <c r="Y15" s="19">
        <v>150</v>
      </c>
      <c r="Z15" s="21">
        <f>X15/Y15</f>
        <v>0.48666666666666669</v>
      </c>
      <c r="AA15" s="56" t="str">
        <f>IF(X15&gt;75%*Y15,"Победитель",IF(X15&gt;50%*Y15,"Призёр","Участник"))</f>
        <v>Участник</v>
      </c>
    </row>
    <row r="16" spans="1:27" x14ac:dyDescent="0.3">
      <c r="A16" s="47">
        <v>11</v>
      </c>
      <c r="B16" s="17" t="s">
        <v>447</v>
      </c>
      <c r="C16" s="17" t="s">
        <v>326</v>
      </c>
      <c r="D16" s="17" t="s">
        <v>199</v>
      </c>
      <c r="E16" s="17" t="s">
        <v>75</v>
      </c>
      <c r="F16" s="18" t="str">
        <f>LEFT(C16,1)</f>
        <v>Р</v>
      </c>
      <c r="G16" s="18" t="str">
        <f>LEFT(D16,1)</f>
        <v>В</v>
      </c>
      <c r="H16" s="18" t="str">
        <f>LEFT(E16,1)</f>
        <v>Д</v>
      </c>
      <c r="I16" s="6" t="s">
        <v>102</v>
      </c>
      <c r="J16" s="17" t="s">
        <v>265</v>
      </c>
      <c r="K16" s="6" t="s">
        <v>369</v>
      </c>
      <c r="L16" s="17" t="s">
        <v>532</v>
      </c>
      <c r="M16" s="13" t="str">
        <f>CONCATENATE(B16,"-",F16,G16,H16,"-",I16)</f>
        <v>М -РВД-27062002</v>
      </c>
      <c r="N16" s="20">
        <v>8</v>
      </c>
      <c r="O16" s="20">
        <v>0</v>
      </c>
      <c r="P16" s="20">
        <v>13</v>
      </c>
      <c r="Q16" s="20">
        <v>3</v>
      </c>
      <c r="R16" s="20">
        <v>0</v>
      </c>
      <c r="S16" s="20">
        <v>7</v>
      </c>
      <c r="T16" s="20">
        <v>27</v>
      </c>
      <c r="U16" s="20">
        <v>10</v>
      </c>
      <c r="V16" s="20"/>
      <c r="W16" s="20"/>
      <c r="X16" s="25">
        <f>SUM(N16:W16)</f>
        <v>68</v>
      </c>
      <c r="Y16" s="19">
        <v>150</v>
      </c>
      <c r="Z16" s="21">
        <f>X16/Y16</f>
        <v>0.45333333333333331</v>
      </c>
      <c r="AA16" s="56" t="str">
        <f>IF(X16&gt;75%*Y16,"Победитель",IF(X16&gt;50%*Y16,"Призёр","Участник"))</f>
        <v>Участник</v>
      </c>
    </row>
    <row r="17" spans="1:27" x14ac:dyDescent="0.3">
      <c r="A17" s="47">
        <v>12</v>
      </c>
      <c r="B17" s="16" t="s">
        <v>63</v>
      </c>
      <c r="C17" s="16" t="s">
        <v>224</v>
      </c>
      <c r="D17" s="16" t="s">
        <v>107</v>
      </c>
      <c r="E17" s="16" t="s">
        <v>152</v>
      </c>
      <c r="F17" s="18" t="str">
        <f>LEFT(C17,1)</f>
        <v>В</v>
      </c>
      <c r="G17" s="18" t="str">
        <f>LEFT(D17,1)</f>
        <v>Н</v>
      </c>
      <c r="H17" s="18" t="str">
        <f>LEFT(E17,1)</f>
        <v>В</v>
      </c>
      <c r="I17" s="9" t="s">
        <v>225</v>
      </c>
      <c r="J17" s="16" t="s">
        <v>205</v>
      </c>
      <c r="K17" s="24">
        <v>11</v>
      </c>
      <c r="L17" s="16" t="s">
        <v>608</v>
      </c>
      <c r="M17" s="13" t="str">
        <f>CONCATENATE(B17,"-",F17,G17,H17,"-",I17)</f>
        <v>М-ВНВ-29012002</v>
      </c>
      <c r="N17" s="20">
        <v>7</v>
      </c>
      <c r="O17" s="20">
        <v>9</v>
      </c>
      <c r="P17" s="20">
        <v>9</v>
      </c>
      <c r="Q17" s="20">
        <v>3</v>
      </c>
      <c r="R17" s="20">
        <v>3</v>
      </c>
      <c r="S17" s="20">
        <v>5</v>
      </c>
      <c r="T17" s="20">
        <v>13</v>
      </c>
      <c r="U17" s="20">
        <v>16</v>
      </c>
      <c r="V17" s="20"/>
      <c r="W17" s="20"/>
      <c r="X17" s="25">
        <f>SUM(N17:W17)</f>
        <v>65</v>
      </c>
      <c r="Y17" s="19">
        <v>150</v>
      </c>
      <c r="Z17" s="21">
        <f>X17/Y17</f>
        <v>0.43333333333333335</v>
      </c>
      <c r="AA17" s="56" t="str">
        <f>IF(X17&gt;75%*Y17,"Победитель",IF(X17&gt;50%*Y17,"Призёр","Участник"))</f>
        <v>Участник</v>
      </c>
    </row>
    <row r="18" spans="1:27" x14ac:dyDescent="0.3">
      <c r="A18" s="47">
        <v>13</v>
      </c>
      <c r="B18" s="3" t="s">
        <v>12</v>
      </c>
      <c r="C18" s="3" t="s">
        <v>58</v>
      </c>
      <c r="D18" s="3" t="s">
        <v>54</v>
      </c>
      <c r="E18" s="3" t="s">
        <v>59</v>
      </c>
      <c r="F18" s="18" t="str">
        <f>LEFT(C18,1)</f>
        <v>К</v>
      </c>
      <c r="G18" s="18" t="str">
        <f>LEFT(D18,1)</f>
        <v>А</v>
      </c>
      <c r="H18" s="18" t="str">
        <f>LEFT(E18,1)</f>
        <v>О</v>
      </c>
      <c r="I18" s="4" t="s">
        <v>69</v>
      </c>
      <c r="J18" s="3" t="s">
        <v>25</v>
      </c>
      <c r="K18" s="8">
        <v>11</v>
      </c>
      <c r="L18" s="3" t="s">
        <v>617</v>
      </c>
      <c r="M18" s="13" t="str">
        <f>CONCATENATE(B18,"-",F18,G18,H18,"-",I18)</f>
        <v>Ж-КАО-06112002</v>
      </c>
      <c r="N18" s="20">
        <v>4</v>
      </c>
      <c r="O18" s="20">
        <v>0</v>
      </c>
      <c r="P18" s="20">
        <v>4</v>
      </c>
      <c r="Q18" s="20">
        <v>2</v>
      </c>
      <c r="R18" s="20">
        <v>3</v>
      </c>
      <c r="S18" s="20">
        <v>0</v>
      </c>
      <c r="T18" s="20">
        <v>10</v>
      </c>
      <c r="U18" s="20">
        <v>42</v>
      </c>
      <c r="V18" s="20"/>
      <c r="W18" s="20"/>
      <c r="X18" s="25">
        <f>SUM(N18:W18)</f>
        <v>65</v>
      </c>
      <c r="Y18" s="19">
        <v>150</v>
      </c>
      <c r="Z18" s="21">
        <f>X18/Y18</f>
        <v>0.43333333333333335</v>
      </c>
      <c r="AA18" s="56" t="str">
        <f>IF(X18&gt;75%*Y18,"Победитель",IF(X18&gt;50%*Y18,"Призёр","Участник"))</f>
        <v>Участник</v>
      </c>
    </row>
    <row r="19" spans="1:27" x14ac:dyDescent="0.3">
      <c r="A19" s="47">
        <v>14</v>
      </c>
      <c r="B19" s="16" t="s">
        <v>12</v>
      </c>
      <c r="C19" s="16" t="s">
        <v>215</v>
      </c>
      <c r="D19" s="16" t="s">
        <v>314</v>
      </c>
      <c r="E19" s="16" t="s">
        <v>37</v>
      </c>
      <c r="F19" s="18" t="str">
        <f>LEFT(C19,1)</f>
        <v>Ш</v>
      </c>
      <c r="G19" s="18" t="str">
        <f>LEFT(D19,1)</f>
        <v>О</v>
      </c>
      <c r="H19" s="18" t="str">
        <f>LEFT(E19,1)</f>
        <v>А</v>
      </c>
      <c r="I19" s="9" t="s">
        <v>216</v>
      </c>
      <c r="J19" s="16" t="s">
        <v>205</v>
      </c>
      <c r="K19" s="24">
        <v>11</v>
      </c>
      <c r="L19" s="16" t="s">
        <v>560</v>
      </c>
      <c r="M19" s="13" t="str">
        <f>CONCATENATE(B19,"-",F19,G19,H19,"-",I19)</f>
        <v>Ж-ШОА-08092002</v>
      </c>
      <c r="N19" s="20">
        <v>9</v>
      </c>
      <c r="O19" s="20">
        <v>0</v>
      </c>
      <c r="P19" s="20">
        <v>2</v>
      </c>
      <c r="Q19" s="20">
        <v>3</v>
      </c>
      <c r="R19" s="20">
        <v>0</v>
      </c>
      <c r="S19" s="20">
        <v>0</v>
      </c>
      <c r="T19" s="20">
        <v>3</v>
      </c>
      <c r="U19" s="20">
        <v>45</v>
      </c>
      <c r="V19" s="20"/>
      <c r="W19" s="20"/>
      <c r="X19" s="25">
        <f>SUM(N19:W19)</f>
        <v>62</v>
      </c>
      <c r="Y19" s="19">
        <v>150</v>
      </c>
      <c r="Z19" s="21">
        <f>X19/Y19</f>
        <v>0.41333333333333333</v>
      </c>
      <c r="AA19" s="56" t="str">
        <f>IF(X19&gt;75%*Y19,"Победитель",IF(X19&gt;50%*Y19,"Призёр","Участник"))</f>
        <v>Участник</v>
      </c>
    </row>
    <row r="20" spans="1:27" x14ac:dyDescent="0.3">
      <c r="A20" s="47">
        <v>15</v>
      </c>
      <c r="B20" s="16" t="s">
        <v>63</v>
      </c>
      <c r="C20" s="16" t="s">
        <v>603</v>
      </c>
      <c r="D20" s="16" t="s">
        <v>82</v>
      </c>
      <c r="E20" s="16" t="s">
        <v>42</v>
      </c>
      <c r="F20" s="18" t="str">
        <f>LEFT(C20,1)</f>
        <v>И</v>
      </c>
      <c r="G20" s="18" t="str">
        <f>LEFT(D20,1)</f>
        <v>А</v>
      </c>
      <c r="H20" s="18" t="str">
        <f>LEFT(E20,1)</f>
        <v>С</v>
      </c>
      <c r="I20" s="9" t="s">
        <v>226</v>
      </c>
      <c r="J20" s="16" t="s">
        <v>205</v>
      </c>
      <c r="K20" s="24">
        <v>11</v>
      </c>
      <c r="L20" s="16" t="s">
        <v>604</v>
      </c>
      <c r="M20" s="13" t="str">
        <f>CONCATENATE(B20,"-",F20,G20,H20,"-",I20)</f>
        <v>М-ИАС-20062002</v>
      </c>
      <c r="N20" s="20">
        <v>5</v>
      </c>
      <c r="O20" s="20">
        <v>0</v>
      </c>
      <c r="P20" s="20">
        <v>6</v>
      </c>
      <c r="Q20" s="20">
        <v>1</v>
      </c>
      <c r="R20" s="20">
        <v>0</v>
      </c>
      <c r="S20" s="20">
        <v>0</v>
      </c>
      <c r="T20" s="20">
        <v>7</v>
      </c>
      <c r="U20" s="20">
        <v>42</v>
      </c>
      <c r="V20" s="20"/>
      <c r="W20" s="20"/>
      <c r="X20" s="25">
        <f>SUM(N20:W20)</f>
        <v>61</v>
      </c>
      <c r="Y20" s="19">
        <v>150</v>
      </c>
      <c r="Z20" s="21">
        <f>X20/Y20</f>
        <v>0.40666666666666668</v>
      </c>
      <c r="AA20" s="56" t="str">
        <f>IF(X20&gt;75%*Y20,"Победитель",IF(X20&gt;50%*Y20,"Призёр","Участник"))</f>
        <v>Участник</v>
      </c>
    </row>
    <row r="21" spans="1:27" x14ac:dyDescent="0.3">
      <c r="A21" s="47">
        <v>16</v>
      </c>
      <c r="B21" s="17" t="s">
        <v>12</v>
      </c>
      <c r="C21" s="17" t="s">
        <v>268</v>
      </c>
      <c r="D21" s="17" t="s">
        <v>156</v>
      </c>
      <c r="E21" s="17" t="s">
        <v>45</v>
      </c>
      <c r="F21" s="18" t="str">
        <f>LEFT(C21,1)</f>
        <v>В</v>
      </c>
      <c r="G21" s="18" t="str">
        <f>LEFT(D21,1)</f>
        <v>Л</v>
      </c>
      <c r="H21" s="18" t="str">
        <f>LEFT(E21,1)</f>
        <v>С</v>
      </c>
      <c r="I21" s="6" t="s">
        <v>263</v>
      </c>
      <c r="J21" s="17" t="s">
        <v>265</v>
      </c>
      <c r="K21" s="6" t="s">
        <v>369</v>
      </c>
      <c r="L21" s="17" t="s">
        <v>618</v>
      </c>
      <c r="M21" s="13" t="str">
        <f>CONCATENATE(B21,"-",F21,G21,H21,"-",I21)</f>
        <v>Ж-ВЛС-29052002</v>
      </c>
      <c r="N21" s="20">
        <v>9</v>
      </c>
      <c r="O21" s="20">
        <v>8</v>
      </c>
      <c r="P21" s="20">
        <v>0</v>
      </c>
      <c r="Q21" s="20">
        <v>4</v>
      </c>
      <c r="R21" s="20">
        <v>0</v>
      </c>
      <c r="S21" s="20">
        <v>7</v>
      </c>
      <c r="T21" s="20">
        <v>9</v>
      </c>
      <c r="U21" s="20">
        <v>23</v>
      </c>
      <c r="V21" s="20"/>
      <c r="W21" s="20"/>
      <c r="X21" s="25">
        <f>SUM(N21:W21)</f>
        <v>60</v>
      </c>
      <c r="Y21" s="19">
        <v>150</v>
      </c>
      <c r="Z21" s="21">
        <f>X21/Y21</f>
        <v>0.4</v>
      </c>
      <c r="AA21" s="56" t="str">
        <f>IF(X21&gt;75%*Y21,"Победитель",IF(X21&gt;50%*Y21,"Призёр","Участник"))</f>
        <v>Участник</v>
      </c>
    </row>
    <row r="22" spans="1:27" x14ac:dyDescent="0.3">
      <c r="A22" s="47">
        <v>17</v>
      </c>
      <c r="B22" s="17" t="s">
        <v>447</v>
      </c>
      <c r="C22" s="17" t="s">
        <v>329</v>
      </c>
      <c r="D22" s="17" t="s">
        <v>244</v>
      </c>
      <c r="E22" s="17" t="s">
        <v>266</v>
      </c>
      <c r="F22" s="18" t="str">
        <f>LEFT(C22,1)</f>
        <v>А</v>
      </c>
      <c r="G22" s="18" t="str">
        <f>LEFT(D22,1)</f>
        <v>Р</v>
      </c>
      <c r="H22" s="18" t="str">
        <f>LEFT(E22,1)</f>
        <v>И</v>
      </c>
      <c r="I22" s="6" t="s">
        <v>373</v>
      </c>
      <c r="J22" s="17" t="s">
        <v>265</v>
      </c>
      <c r="K22" s="6" t="s">
        <v>369</v>
      </c>
      <c r="L22" s="17" t="s">
        <v>597</v>
      </c>
      <c r="M22" s="13" t="str">
        <f>CONCATENATE(B22,"-",F22,G22,H22,"-",I22)</f>
        <v>М -АРИ-26012002</v>
      </c>
      <c r="N22" s="20">
        <v>7</v>
      </c>
      <c r="O22" s="20">
        <v>0</v>
      </c>
      <c r="P22" s="20">
        <v>10</v>
      </c>
      <c r="Q22" s="20">
        <v>3</v>
      </c>
      <c r="R22" s="20">
        <v>1</v>
      </c>
      <c r="S22" s="20">
        <v>4</v>
      </c>
      <c r="T22" s="20">
        <v>9</v>
      </c>
      <c r="U22" s="20">
        <v>25</v>
      </c>
      <c r="V22" s="20"/>
      <c r="W22" s="20"/>
      <c r="X22" s="25">
        <f>SUM(N22:W22)</f>
        <v>59</v>
      </c>
      <c r="Y22" s="19">
        <v>150</v>
      </c>
      <c r="Z22" s="21">
        <f>X22/Y22</f>
        <v>0.39333333333333331</v>
      </c>
      <c r="AA22" s="56" t="str">
        <f>IF(X22&gt;75%*Y22,"Победитель",IF(X22&gt;50%*Y22,"Призёр","Участник"))</f>
        <v>Участник</v>
      </c>
    </row>
    <row r="23" spans="1:27" x14ac:dyDescent="0.3">
      <c r="A23" s="47">
        <v>18</v>
      </c>
      <c r="B23" s="17" t="s">
        <v>12</v>
      </c>
      <c r="C23" s="17" t="s">
        <v>291</v>
      </c>
      <c r="D23" s="17" t="s">
        <v>136</v>
      </c>
      <c r="E23" s="17" t="s">
        <v>104</v>
      </c>
      <c r="F23" s="18" t="str">
        <f>LEFT(C23,1)</f>
        <v>К</v>
      </c>
      <c r="G23" s="18" t="str">
        <f>LEFT(D23,1)</f>
        <v>В</v>
      </c>
      <c r="H23" s="18" t="str">
        <f>LEFT(E23,1)</f>
        <v>Д</v>
      </c>
      <c r="I23" s="6" t="s">
        <v>371</v>
      </c>
      <c r="J23" s="17" t="s">
        <v>265</v>
      </c>
      <c r="K23" s="6" t="s">
        <v>369</v>
      </c>
      <c r="L23" s="17" t="s">
        <v>601</v>
      </c>
      <c r="M23" s="13" t="str">
        <f>CONCATENATE(B23,"-",F23,G23,H23,"-",I23)</f>
        <v>Ж-КВД-27032003</v>
      </c>
      <c r="N23" s="20">
        <v>7</v>
      </c>
      <c r="O23" s="20">
        <v>0</v>
      </c>
      <c r="P23" s="20">
        <v>2</v>
      </c>
      <c r="Q23" s="20">
        <v>1</v>
      </c>
      <c r="R23" s="20">
        <v>4</v>
      </c>
      <c r="S23" s="20">
        <v>0</v>
      </c>
      <c r="T23" s="20">
        <v>11</v>
      </c>
      <c r="U23" s="20">
        <v>31</v>
      </c>
      <c r="V23" s="20"/>
      <c r="W23" s="20"/>
      <c r="X23" s="25">
        <f>SUM(N23:W23)</f>
        <v>56</v>
      </c>
      <c r="Y23" s="19">
        <v>150</v>
      </c>
      <c r="Z23" s="21">
        <f>X23/Y23</f>
        <v>0.37333333333333335</v>
      </c>
      <c r="AA23" s="56" t="str">
        <f>IF(X23&gt;75%*Y23,"Победитель",IF(X23&gt;50%*Y23,"Призёр","Участник"))</f>
        <v>Участник</v>
      </c>
    </row>
    <row r="24" spans="1:27" x14ac:dyDescent="0.3">
      <c r="A24" s="47">
        <v>19</v>
      </c>
      <c r="B24" s="16" t="s">
        <v>12</v>
      </c>
      <c r="C24" s="16" t="s">
        <v>103</v>
      </c>
      <c r="D24" s="16" t="s">
        <v>105</v>
      </c>
      <c r="E24" s="16" t="s">
        <v>104</v>
      </c>
      <c r="F24" s="18" t="str">
        <f>LEFT(C24,1)</f>
        <v>Н</v>
      </c>
      <c r="G24" s="18" t="str">
        <f>LEFT(D24,1)</f>
        <v>Д</v>
      </c>
      <c r="H24" s="18" t="str">
        <f>LEFT(E24,1)</f>
        <v>Д</v>
      </c>
      <c r="I24" s="9" t="s">
        <v>106</v>
      </c>
      <c r="J24" s="16" t="s">
        <v>86</v>
      </c>
      <c r="K24" s="24">
        <v>11</v>
      </c>
      <c r="L24" s="16" t="s">
        <v>616</v>
      </c>
      <c r="M24" s="13" t="str">
        <f>CONCATENATE(B24,"-",F24,G24,H24,"-",I24)</f>
        <v>Ж-НДД-15082003</v>
      </c>
      <c r="N24" s="20">
        <v>4</v>
      </c>
      <c r="O24" s="20">
        <v>0</v>
      </c>
      <c r="P24" s="20">
        <v>0</v>
      </c>
      <c r="Q24" s="20">
        <v>3</v>
      </c>
      <c r="R24" s="20">
        <v>0</v>
      </c>
      <c r="S24" s="20">
        <v>0</v>
      </c>
      <c r="T24" s="20">
        <v>7</v>
      </c>
      <c r="U24" s="20">
        <v>40</v>
      </c>
      <c r="V24" s="20"/>
      <c r="W24" s="20"/>
      <c r="X24" s="25">
        <f>SUM(N24:W24)</f>
        <v>54</v>
      </c>
      <c r="Y24" s="19">
        <v>150</v>
      </c>
      <c r="Z24" s="21">
        <f>X24/Y24</f>
        <v>0.36</v>
      </c>
      <c r="AA24" s="56" t="str">
        <f>IF(X24&gt;75%*Y24,"Победитель",IF(X24&gt;50%*Y24,"Призёр","Участник"))</f>
        <v>Участник</v>
      </c>
    </row>
    <row r="25" spans="1:27" x14ac:dyDescent="0.3">
      <c r="A25" s="47">
        <v>20</v>
      </c>
      <c r="B25" s="16" t="s">
        <v>12</v>
      </c>
      <c r="C25" s="16" t="s">
        <v>88</v>
      </c>
      <c r="D25" s="16" t="s">
        <v>89</v>
      </c>
      <c r="E25" s="16" t="s">
        <v>90</v>
      </c>
      <c r="F25" s="18" t="str">
        <f>LEFT(C25,1)</f>
        <v>З</v>
      </c>
      <c r="G25" s="18" t="str">
        <f>LEFT(D25,1)</f>
        <v>А</v>
      </c>
      <c r="H25" s="18" t="str">
        <f>LEFT(E25,1)</f>
        <v>П</v>
      </c>
      <c r="I25" s="9" t="s">
        <v>91</v>
      </c>
      <c r="J25" s="16" t="s">
        <v>86</v>
      </c>
      <c r="K25" s="24">
        <v>11</v>
      </c>
      <c r="L25" s="16" t="s">
        <v>615</v>
      </c>
      <c r="M25" s="13" t="str">
        <f>CONCATENATE(B25,"-",F25,G25,H25,"-",I25)</f>
        <v>Ж-ЗАП-28012002</v>
      </c>
      <c r="N25" s="20">
        <v>7</v>
      </c>
      <c r="O25" s="20">
        <v>6</v>
      </c>
      <c r="P25" s="20">
        <v>6</v>
      </c>
      <c r="Q25" s="20">
        <v>0</v>
      </c>
      <c r="R25" s="20">
        <v>0</v>
      </c>
      <c r="S25" s="20">
        <v>0</v>
      </c>
      <c r="T25" s="20">
        <v>16</v>
      </c>
      <c r="U25" s="20">
        <v>17</v>
      </c>
      <c r="V25" s="20"/>
      <c r="W25" s="20"/>
      <c r="X25" s="25">
        <f>SUM(N25:W25)</f>
        <v>52</v>
      </c>
      <c r="Y25" s="19">
        <v>150</v>
      </c>
      <c r="Z25" s="21">
        <f>X25/Y25</f>
        <v>0.34666666666666668</v>
      </c>
      <c r="AA25" s="56" t="str">
        <f>IF(X25&gt;75%*Y25,"Победитель",IF(X25&gt;50%*Y25,"Призёр","Участник"))</f>
        <v>Участник</v>
      </c>
    </row>
    <row r="26" spans="1:27" x14ac:dyDescent="0.3">
      <c r="A26" s="47">
        <v>21</v>
      </c>
      <c r="B26" s="16" t="s">
        <v>12</v>
      </c>
      <c r="C26" s="16" t="s">
        <v>98</v>
      </c>
      <c r="D26" s="16" t="s">
        <v>99</v>
      </c>
      <c r="E26" s="16" t="s">
        <v>45</v>
      </c>
      <c r="F26" s="18" t="str">
        <f>LEFT(C26,1)</f>
        <v>М</v>
      </c>
      <c r="G26" s="18" t="str">
        <f>LEFT(D26,1)</f>
        <v>С</v>
      </c>
      <c r="H26" s="18" t="str">
        <f>LEFT(E26,1)</f>
        <v>С</v>
      </c>
      <c r="I26" s="9" t="s">
        <v>100</v>
      </c>
      <c r="J26" s="16" t="s">
        <v>86</v>
      </c>
      <c r="K26" s="24">
        <v>11</v>
      </c>
      <c r="L26" s="16" t="s">
        <v>607</v>
      </c>
      <c r="M26" s="13" t="str">
        <f>CONCATENATE(B26,"-",F26,G26,H26,"-",I26)</f>
        <v>Ж-МСС-12072002</v>
      </c>
      <c r="N26" s="20">
        <v>8</v>
      </c>
      <c r="O26" s="20">
        <v>9</v>
      </c>
      <c r="P26" s="20">
        <v>4</v>
      </c>
      <c r="Q26" s="20">
        <v>1</v>
      </c>
      <c r="R26" s="20">
        <v>1</v>
      </c>
      <c r="S26" s="20">
        <v>1</v>
      </c>
      <c r="T26" s="20">
        <v>4</v>
      </c>
      <c r="U26" s="20">
        <v>22</v>
      </c>
      <c r="V26" s="20"/>
      <c r="W26" s="20"/>
      <c r="X26" s="25">
        <f>SUM(N26:W26)</f>
        <v>50</v>
      </c>
      <c r="Y26" s="19">
        <v>150</v>
      </c>
      <c r="Z26" s="21">
        <f>X26/Y26</f>
        <v>0.33333333333333331</v>
      </c>
      <c r="AA26" s="56" t="str">
        <f>IF(X26&gt;75%*Y26,"Победитель",IF(X26&gt;50%*Y26,"Призёр","Участник"))</f>
        <v>Участник</v>
      </c>
    </row>
    <row r="27" spans="1:27" x14ac:dyDescent="0.3">
      <c r="A27" s="47">
        <v>22</v>
      </c>
      <c r="B27" s="16" t="s">
        <v>12</v>
      </c>
      <c r="C27" s="26" t="s">
        <v>445</v>
      </c>
      <c r="D27" s="26" t="s">
        <v>159</v>
      </c>
      <c r="E27" s="26" t="s">
        <v>37</v>
      </c>
      <c r="F27" s="18" t="str">
        <f>LEFT(C27,1)</f>
        <v>С</v>
      </c>
      <c r="G27" s="18" t="str">
        <f>LEFT(D27,1)</f>
        <v>Д</v>
      </c>
      <c r="H27" s="18" t="str">
        <f>LEFT(E27,1)</f>
        <v>А</v>
      </c>
      <c r="I27" s="27">
        <v>9032002</v>
      </c>
      <c r="J27" s="11" t="s">
        <v>422</v>
      </c>
      <c r="K27" s="9">
        <v>11</v>
      </c>
      <c r="L27" s="16" t="s">
        <v>531</v>
      </c>
      <c r="M27" s="13" t="str">
        <f>CONCATENATE(B27,"-",F27,G27,H27,"-",I27)</f>
        <v>Ж-СДА-9032002</v>
      </c>
      <c r="N27" s="20">
        <v>4</v>
      </c>
      <c r="O27" s="20">
        <v>0</v>
      </c>
      <c r="P27" s="20">
        <v>2</v>
      </c>
      <c r="Q27" s="20">
        <v>4</v>
      </c>
      <c r="R27" s="20">
        <v>0</v>
      </c>
      <c r="S27" s="20">
        <v>3</v>
      </c>
      <c r="T27" s="20">
        <v>16</v>
      </c>
      <c r="U27" s="20">
        <v>20</v>
      </c>
      <c r="V27" s="20"/>
      <c r="W27" s="20"/>
      <c r="X27" s="25">
        <f>SUM(N27:W27)</f>
        <v>49</v>
      </c>
      <c r="Y27" s="19">
        <v>150</v>
      </c>
      <c r="Z27" s="21">
        <f>X27/Y27</f>
        <v>0.32666666666666666</v>
      </c>
      <c r="AA27" s="56" t="str">
        <f>IF(X27&gt;75%*Y27,"Победитель",IF(X27&gt;50%*Y27,"Призёр","Участник"))</f>
        <v>Участник</v>
      </c>
    </row>
    <row r="28" spans="1:27" x14ac:dyDescent="0.3">
      <c r="A28" s="47">
        <v>23</v>
      </c>
      <c r="B28" s="17" t="s">
        <v>447</v>
      </c>
      <c r="C28" s="17" t="s">
        <v>335</v>
      </c>
      <c r="D28" s="17" t="s">
        <v>231</v>
      </c>
      <c r="E28" s="17" t="s">
        <v>83</v>
      </c>
      <c r="F28" s="18" t="str">
        <f>LEFT(C28,1)</f>
        <v>Р</v>
      </c>
      <c r="G28" s="18" t="str">
        <f>LEFT(D28,1)</f>
        <v>И</v>
      </c>
      <c r="H28" s="18" t="str">
        <f>LEFT(E28,1)</f>
        <v>А</v>
      </c>
      <c r="I28" s="6" t="s">
        <v>376</v>
      </c>
      <c r="J28" s="17" t="s">
        <v>265</v>
      </c>
      <c r="K28" s="6" t="s">
        <v>369</v>
      </c>
      <c r="L28" s="17" t="s">
        <v>596</v>
      </c>
      <c r="M28" s="13" t="str">
        <f>CONCATENATE(B28,"-",F28,G28,H28,"-",I28)</f>
        <v>М -РИА-16122002</v>
      </c>
      <c r="N28" s="20">
        <v>7</v>
      </c>
      <c r="O28" s="20">
        <v>4</v>
      </c>
      <c r="P28" s="20">
        <v>8</v>
      </c>
      <c r="Q28" s="20">
        <v>2</v>
      </c>
      <c r="R28" s="20">
        <v>0</v>
      </c>
      <c r="S28" s="20">
        <v>0</v>
      </c>
      <c r="T28" s="20">
        <v>9</v>
      </c>
      <c r="U28" s="20">
        <v>15</v>
      </c>
      <c r="V28" s="20"/>
      <c r="W28" s="20"/>
      <c r="X28" s="25">
        <f>SUM(N28:W28)</f>
        <v>45</v>
      </c>
      <c r="Y28" s="19">
        <v>150</v>
      </c>
      <c r="Z28" s="21">
        <f>X28/Y28</f>
        <v>0.3</v>
      </c>
      <c r="AA28" s="56" t="str">
        <f>IF(X28&gt;75%*Y28,"Победитель",IF(X28&gt;50%*Y28,"Призёр","Участник"))</f>
        <v>Участник</v>
      </c>
    </row>
    <row r="29" spans="1:27" x14ac:dyDescent="0.3">
      <c r="A29" s="47">
        <v>24</v>
      </c>
      <c r="B29" s="16" t="s">
        <v>12</v>
      </c>
      <c r="C29" s="16" t="s">
        <v>112</v>
      </c>
      <c r="D29" s="16" t="s">
        <v>54</v>
      </c>
      <c r="E29" s="16" t="s">
        <v>113</v>
      </c>
      <c r="F29" s="18" t="str">
        <f>LEFT(C29,1)</f>
        <v>Ш</v>
      </c>
      <c r="G29" s="18" t="str">
        <f>LEFT(D29,1)</f>
        <v>А</v>
      </c>
      <c r="H29" s="18" t="str">
        <f>LEFT(E29,1)</f>
        <v>Г</v>
      </c>
      <c r="I29" s="9" t="s">
        <v>114</v>
      </c>
      <c r="J29" s="16" t="s">
        <v>86</v>
      </c>
      <c r="K29" s="24">
        <v>11</v>
      </c>
      <c r="L29" s="16" t="s">
        <v>444</v>
      </c>
      <c r="M29" s="13" t="str">
        <f>CONCATENATE(B29,"-",F29,G29,H29,"-",I29)</f>
        <v>Ж-ШАГ-10072002</v>
      </c>
      <c r="N29" s="20">
        <v>5</v>
      </c>
      <c r="O29" s="20">
        <v>0</v>
      </c>
      <c r="P29" s="20">
        <v>4</v>
      </c>
      <c r="Q29" s="20">
        <v>3</v>
      </c>
      <c r="R29" s="20">
        <v>4</v>
      </c>
      <c r="S29" s="20">
        <v>4</v>
      </c>
      <c r="T29" s="20">
        <v>3</v>
      </c>
      <c r="U29" s="20">
        <v>22</v>
      </c>
      <c r="V29" s="20"/>
      <c r="W29" s="20"/>
      <c r="X29" s="25">
        <f>SUM(N29:W29)</f>
        <v>45</v>
      </c>
      <c r="Y29" s="19">
        <v>150</v>
      </c>
      <c r="Z29" s="21">
        <f>X29/Y29</f>
        <v>0.3</v>
      </c>
      <c r="AA29" s="56" t="str">
        <f>IF(X29&gt;75%*Y29,"Победитель",IF(X29&gt;50%*Y29,"Призёр","Участник"))</f>
        <v>Участник</v>
      </c>
    </row>
    <row r="30" spans="1:27" x14ac:dyDescent="0.3">
      <c r="A30" s="47">
        <v>25</v>
      </c>
      <c r="B30" s="16" t="s">
        <v>12</v>
      </c>
      <c r="C30" s="16" t="s">
        <v>212</v>
      </c>
      <c r="D30" s="16" t="s">
        <v>213</v>
      </c>
      <c r="E30" s="16" t="s">
        <v>37</v>
      </c>
      <c r="F30" s="18" t="str">
        <f>LEFT(C30,1)</f>
        <v>Б</v>
      </c>
      <c r="G30" s="18" t="str">
        <f>LEFT(D30,1)</f>
        <v>М</v>
      </c>
      <c r="H30" s="18" t="str">
        <f>LEFT(E30,1)</f>
        <v>А</v>
      </c>
      <c r="I30" s="9" t="s">
        <v>214</v>
      </c>
      <c r="J30" s="16" t="s">
        <v>205</v>
      </c>
      <c r="K30" s="24">
        <v>11</v>
      </c>
      <c r="L30" s="16" t="s">
        <v>561</v>
      </c>
      <c r="M30" s="13" t="str">
        <f>CONCATENATE(B30,"-",F30,G30,H30,"-",I30)</f>
        <v>Ж-БМА-13112002</v>
      </c>
      <c r="N30" s="20">
        <v>9</v>
      </c>
      <c r="O30" s="20">
        <v>0</v>
      </c>
      <c r="P30" s="20">
        <v>0</v>
      </c>
      <c r="Q30" s="20">
        <v>1</v>
      </c>
      <c r="R30" s="20">
        <v>0</v>
      </c>
      <c r="S30" s="20">
        <v>0</v>
      </c>
      <c r="T30" s="20">
        <v>5</v>
      </c>
      <c r="U30" s="20">
        <v>27</v>
      </c>
      <c r="V30" s="20"/>
      <c r="W30" s="20"/>
      <c r="X30" s="25">
        <f>SUM(N30:W30)</f>
        <v>42</v>
      </c>
      <c r="Y30" s="19">
        <v>150</v>
      </c>
      <c r="Z30" s="21">
        <f>X30/Y30</f>
        <v>0.28000000000000003</v>
      </c>
      <c r="AA30" s="56" t="str">
        <f>IF(X30&gt;75%*Y30,"Победитель",IF(X30&gt;50%*Y30,"Призёр","Участник"))</f>
        <v>Участник</v>
      </c>
    </row>
    <row r="31" spans="1:27" x14ac:dyDescent="0.3">
      <c r="A31" s="47">
        <v>26</v>
      </c>
      <c r="B31" s="16" t="s">
        <v>12</v>
      </c>
      <c r="C31" s="16" t="s">
        <v>487</v>
      </c>
      <c r="D31" s="16" t="s">
        <v>23</v>
      </c>
      <c r="E31" s="16" t="s">
        <v>59</v>
      </c>
      <c r="F31" s="18" t="str">
        <f>LEFT(C31,1)</f>
        <v>Щ</v>
      </c>
      <c r="G31" s="18" t="str">
        <f>LEFT(D31,1)</f>
        <v>С</v>
      </c>
      <c r="H31" s="18" t="str">
        <f>LEFT(E31,1)</f>
        <v>О</v>
      </c>
      <c r="I31" s="9" t="s">
        <v>488</v>
      </c>
      <c r="J31" s="16" t="s">
        <v>482</v>
      </c>
      <c r="K31" s="24">
        <v>11</v>
      </c>
      <c r="L31" s="16" t="s">
        <v>563</v>
      </c>
      <c r="M31" s="13" t="str">
        <f>CONCATENATE(B31,"-",F31,G31,H31,"-",I31)</f>
        <v>Ж-ЩСО-07092002</v>
      </c>
      <c r="N31" s="20">
        <v>6</v>
      </c>
      <c r="O31" s="20">
        <v>0</v>
      </c>
      <c r="P31" s="20">
        <v>2</v>
      </c>
      <c r="Q31" s="20">
        <v>1</v>
      </c>
      <c r="R31" s="20">
        <v>0</v>
      </c>
      <c r="S31" s="20">
        <v>4</v>
      </c>
      <c r="T31" s="20">
        <v>4</v>
      </c>
      <c r="U31" s="20">
        <v>23</v>
      </c>
      <c r="V31" s="20"/>
      <c r="W31" s="20"/>
      <c r="X31" s="25">
        <f>SUM(N31:W31)</f>
        <v>40</v>
      </c>
      <c r="Y31" s="19">
        <v>150</v>
      </c>
      <c r="Z31" s="21">
        <f>X31/Y31</f>
        <v>0.26666666666666666</v>
      </c>
      <c r="AA31" s="56" t="str">
        <f>IF(X31&gt;75%*Y31,"Победитель",IF(X31&gt;50%*Y31,"Призёр","Участник"))</f>
        <v>Участник</v>
      </c>
    </row>
    <row r="32" spans="1:27" x14ac:dyDescent="0.3">
      <c r="A32" s="47">
        <v>27</v>
      </c>
      <c r="B32" s="17" t="s">
        <v>12</v>
      </c>
      <c r="C32" s="17" t="s">
        <v>336</v>
      </c>
      <c r="D32" s="17" t="s">
        <v>143</v>
      </c>
      <c r="E32" s="17" t="s">
        <v>137</v>
      </c>
      <c r="F32" s="18" t="str">
        <f>LEFT(C32,1)</f>
        <v>П</v>
      </c>
      <c r="G32" s="18" t="str">
        <f>LEFT(D32,1)</f>
        <v>В</v>
      </c>
      <c r="H32" s="18" t="str">
        <f>LEFT(E32,1)</f>
        <v>Е</v>
      </c>
      <c r="I32" s="6" t="s">
        <v>377</v>
      </c>
      <c r="J32" s="17" t="s">
        <v>265</v>
      </c>
      <c r="K32" s="6" t="s">
        <v>369</v>
      </c>
      <c r="L32" s="17" t="s">
        <v>546</v>
      </c>
      <c r="M32" s="13" t="str">
        <f>CONCATENATE(B32,"-",F32,G32,H32,"-",I32)</f>
        <v>Ж-ПВЕ-29112002</v>
      </c>
      <c r="N32" s="20">
        <v>5</v>
      </c>
      <c r="O32" s="20">
        <v>0</v>
      </c>
      <c r="P32" s="20">
        <v>2</v>
      </c>
      <c r="Q32" s="20">
        <v>2</v>
      </c>
      <c r="R32" s="20">
        <v>1</v>
      </c>
      <c r="S32" s="20">
        <v>4</v>
      </c>
      <c r="T32" s="20">
        <v>12</v>
      </c>
      <c r="U32" s="20">
        <v>13</v>
      </c>
      <c r="V32" s="20"/>
      <c r="W32" s="20"/>
      <c r="X32" s="25">
        <f>SUM(N32:W32)</f>
        <v>39</v>
      </c>
      <c r="Y32" s="19">
        <v>150</v>
      </c>
      <c r="Z32" s="21">
        <f>X32/Y32</f>
        <v>0.26</v>
      </c>
      <c r="AA32" s="56" t="str">
        <f>IF(X32&gt;75%*Y32,"Победитель",IF(X32&gt;50%*Y32,"Призёр","Участник"))</f>
        <v>Участник</v>
      </c>
    </row>
    <row r="33" spans="1:27" x14ac:dyDescent="0.3">
      <c r="A33" s="47">
        <v>28</v>
      </c>
      <c r="B33" s="16" t="s">
        <v>12</v>
      </c>
      <c r="C33" s="16" t="s">
        <v>84</v>
      </c>
      <c r="D33" s="16" t="s">
        <v>50</v>
      </c>
      <c r="E33" s="16" t="s">
        <v>78</v>
      </c>
      <c r="F33" s="18" t="str">
        <f>LEFT(C33,1)</f>
        <v>А</v>
      </c>
      <c r="G33" s="18" t="str">
        <f>LEFT(D33,1)</f>
        <v>М</v>
      </c>
      <c r="H33" s="18" t="str">
        <f>LEFT(E33,1)</f>
        <v>В</v>
      </c>
      <c r="I33" s="9" t="s">
        <v>85</v>
      </c>
      <c r="J33" s="16" t="s">
        <v>86</v>
      </c>
      <c r="K33" s="24">
        <v>11</v>
      </c>
      <c r="L33" s="16" t="s">
        <v>443</v>
      </c>
      <c r="M33" s="13" t="str">
        <f>CONCATENATE(B33,"-",F33,G33,H33,"-",I33)</f>
        <v>Ж-АМВ-30062002</v>
      </c>
      <c r="N33" s="20">
        <v>4</v>
      </c>
      <c r="O33" s="20">
        <v>0</v>
      </c>
      <c r="P33" s="20">
        <v>4</v>
      </c>
      <c r="Q33" s="20">
        <v>1</v>
      </c>
      <c r="R33" s="20">
        <v>0</v>
      </c>
      <c r="S33" s="20">
        <v>0</v>
      </c>
      <c r="T33" s="20">
        <v>4</v>
      </c>
      <c r="U33" s="20">
        <v>25</v>
      </c>
      <c r="V33" s="20"/>
      <c r="W33" s="20"/>
      <c r="X33" s="25">
        <f>SUM(N33:W33)</f>
        <v>38</v>
      </c>
      <c r="Y33" s="19">
        <v>150</v>
      </c>
      <c r="Z33" s="21">
        <f>X33/Y33</f>
        <v>0.25333333333333335</v>
      </c>
      <c r="AA33" s="56" t="str">
        <f>IF(X33&gt;75%*Y33,"Победитель",IF(X33&gt;50%*Y33,"Призёр","Участник"))</f>
        <v>Участник</v>
      </c>
    </row>
    <row r="34" spans="1:27" x14ac:dyDescent="0.3">
      <c r="A34" s="47">
        <v>29</v>
      </c>
      <c r="B34" s="16" t="s">
        <v>63</v>
      </c>
      <c r="C34" s="16" t="s">
        <v>109</v>
      </c>
      <c r="D34" s="16" t="s">
        <v>82</v>
      </c>
      <c r="E34" s="16" t="s">
        <v>31</v>
      </c>
      <c r="F34" s="18" t="str">
        <f>LEFT(C34,1)</f>
        <v>Р</v>
      </c>
      <c r="G34" s="18" t="str">
        <f>LEFT(D34,1)</f>
        <v>А</v>
      </c>
      <c r="H34" s="18" t="str">
        <f>LEFT(E34,1)</f>
        <v>О</v>
      </c>
      <c r="I34" s="9" t="s">
        <v>110</v>
      </c>
      <c r="J34" s="16" t="s">
        <v>86</v>
      </c>
      <c r="K34" s="24">
        <v>11</v>
      </c>
      <c r="L34" s="16" t="s">
        <v>446</v>
      </c>
      <c r="M34" s="13" t="str">
        <f>CONCATENATE(B34,"-",F34,G34,H34,"-",I34)</f>
        <v>М-РАО-16042002</v>
      </c>
      <c r="N34" s="20">
        <v>4</v>
      </c>
      <c r="O34" s="20">
        <v>6</v>
      </c>
      <c r="P34" s="20">
        <v>6</v>
      </c>
      <c r="Q34" s="20">
        <v>2</v>
      </c>
      <c r="R34" s="20">
        <v>0</v>
      </c>
      <c r="S34" s="20">
        <v>8</v>
      </c>
      <c r="T34" s="20">
        <v>10</v>
      </c>
      <c r="U34" s="20"/>
      <c r="V34" s="20"/>
      <c r="W34" s="20"/>
      <c r="X34" s="25">
        <f>SUM(N34:W34)</f>
        <v>36</v>
      </c>
      <c r="Y34" s="19">
        <v>150</v>
      </c>
      <c r="Z34" s="21">
        <f>X34/Y34</f>
        <v>0.24</v>
      </c>
      <c r="AA34" s="56" t="str">
        <f>IF(X34&gt;75%*Y34,"Победитель",IF(X34&gt;50%*Y34,"Призёр","Участник"))</f>
        <v>Участник</v>
      </c>
    </row>
    <row r="35" spans="1:27" x14ac:dyDescent="0.3">
      <c r="A35" s="47">
        <v>30</v>
      </c>
      <c r="B35" s="17" t="s">
        <v>12</v>
      </c>
      <c r="C35" s="17" t="s">
        <v>327</v>
      </c>
      <c r="D35" s="17" t="s">
        <v>51</v>
      </c>
      <c r="E35" s="17" t="s">
        <v>37</v>
      </c>
      <c r="F35" s="18" t="str">
        <f>LEFT(C35,1)</f>
        <v>Р</v>
      </c>
      <c r="G35" s="18" t="str">
        <f>LEFT(D35,1)</f>
        <v>А</v>
      </c>
      <c r="H35" s="18" t="str">
        <f>LEFT(E35,1)</f>
        <v>А</v>
      </c>
      <c r="I35" s="6" t="s">
        <v>370</v>
      </c>
      <c r="J35" s="17" t="s">
        <v>265</v>
      </c>
      <c r="K35" s="6" t="s">
        <v>369</v>
      </c>
      <c r="L35" s="17" t="s">
        <v>598</v>
      </c>
      <c r="M35" s="13" t="str">
        <f>CONCATENATE(B35,"-",F35,G35,H35,"-",I35)</f>
        <v>Ж-РАА-31072002</v>
      </c>
      <c r="N35" s="20">
        <v>5</v>
      </c>
      <c r="O35" s="20">
        <v>0</v>
      </c>
      <c r="P35" s="20">
        <v>0</v>
      </c>
      <c r="Q35" s="20">
        <v>2</v>
      </c>
      <c r="R35" s="20">
        <v>0</v>
      </c>
      <c r="S35" s="20">
        <v>0</v>
      </c>
      <c r="T35" s="20">
        <v>0</v>
      </c>
      <c r="U35" s="20">
        <v>26</v>
      </c>
      <c r="V35" s="20"/>
      <c r="W35" s="20"/>
      <c r="X35" s="25">
        <f>SUM(N35:W35)</f>
        <v>33</v>
      </c>
      <c r="Y35" s="19">
        <v>150</v>
      </c>
      <c r="Z35" s="21">
        <f>X35/Y35</f>
        <v>0.22</v>
      </c>
      <c r="AA35" s="56" t="str">
        <f>IF(X35&gt;75%*Y35,"Победитель",IF(X35&gt;50%*Y35,"Призёр","Участник"))</f>
        <v>Участник</v>
      </c>
    </row>
    <row r="36" spans="1:27" x14ac:dyDescent="0.3">
      <c r="A36" s="47">
        <v>31</v>
      </c>
      <c r="B36" s="16" t="s">
        <v>12</v>
      </c>
      <c r="C36" s="16" t="s">
        <v>459</v>
      </c>
      <c r="D36" s="16" t="s">
        <v>44</v>
      </c>
      <c r="E36" s="16" t="s">
        <v>108</v>
      </c>
      <c r="F36" s="18" t="str">
        <f>LEFT(C36,1)</f>
        <v>К</v>
      </c>
      <c r="G36" s="18" t="str">
        <f>LEFT(D36,1)</f>
        <v>Е</v>
      </c>
      <c r="H36" s="18" t="str">
        <f>LEFT(E36,1)</f>
        <v>Д</v>
      </c>
      <c r="I36" s="9" t="s">
        <v>474</v>
      </c>
      <c r="J36" s="16" t="s">
        <v>453</v>
      </c>
      <c r="K36" s="24">
        <v>11</v>
      </c>
      <c r="L36" s="16" t="s">
        <v>613</v>
      </c>
      <c r="M36" s="13" t="str">
        <f>CONCATENATE(B36,"-",F36,G36,H36,"-",I36)</f>
        <v>Ж-КЕД-13.02.2003</v>
      </c>
      <c r="N36" s="20">
        <v>7</v>
      </c>
      <c r="O36" s="20">
        <v>4</v>
      </c>
      <c r="P36" s="20">
        <v>0</v>
      </c>
      <c r="Q36" s="20">
        <v>2</v>
      </c>
      <c r="R36" s="20">
        <v>1</v>
      </c>
      <c r="S36" s="20">
        <v>3</v>
      </c>
      <c r="T36" s="20">
        <v>6</v>
      </c>
      <c r="U36" s="20">
        <v>8</v>
      </c>
      <c r="V36" s="20"/>
      <c r="W36" s="20"/>
      <c r="X36" s="25">
        <f>SUM(N36:W36)</f>
        <v>31</v>
      </c>
      <c r="Y36" s="19">
        <v>150</v>
      </c>
      <c r="Z36" s="21">
        <f>X36/Y36</f>
        <v>0.20666666666666667</v>
      </c>
      <c r="AA36" s="56" t="str">
        <f>IF(X36&gt;75%*Y36,"Победитель",IF(X36&gt;50%*Y36,"Призёр","Участник"))</f>
        <v>Участник</v>
      </c>
    </row>
    <row r="37" spans="1:27" x14ac:dyDescent="0.3">
      <c r="A37" s="47">
        <v>32</v>
      </c>
      <c r="B37" s="17" t="s">
        <v>12</v>
      </c>
      <c r="C37" s="17" t="s">
        <v>333</v>
      </c>
      <c r="D37" s="17" t="s">
        <v>302</v>
      </c>
      <c r="E37" s="17" t="s">
        <v>334</v>
      </c>
      <c r="F37" s="18" t="str">
        <f>LEFT(C37,1)</f>
        <v>Ш</v>
      </c>
      <c r="G37" s="18" t="str">
        <f>LEFT(D37,1)</f>
        <v>У</v>
      </c>
      <c r="H37" s="18" t="str">
        <f>LEFT(E37,1)</f>
        <v>Е</v>
      </c>
      <c r="I37" s="6" t="s">
        <v>375</v>
      </c>
      <c r="J37" s="17" t="s">
        <v>265</v>
      </c>
      <c r="K37" s="6" t="s">
        <v>369</v>
      </c>
      <c r="L37" s="17" t="s">
        <v>548</v>
      </c>
      <c r="M37" s="13" t="str">
        <f>CONCATENATE(B37,"-",F37,G37,H37,"-",I37)</f>
        <v>Ж-ШУЕ-08072002</v>
      </c>
      <c r="N37" s="20">
        <v>4</v>
      </c>
      <c r="O37" s="20">
        <v>0</v>
      </c>
      <c r="P37" s="20">
        <v>0</v>
      </c>
      <c r="Q37" s="20">
        <v>0</v>
      </c>
      <c r="R37" s="20">
        <v>0</v>
      </c>
      <c r="S37" s="20">
        <v>6</v>
      </c>
      <c r="T37" s="20">
        <v>9</v>
      </c>
      <c r="U37" s="20">
        <v>6</v>
      </c>
      <c r="V37" s="20"/>
      <c r="W37" s="20"/>
      <c r="X37" s="25">
        <f>SUM(N37:W37)</f>
        <v>25</v>
      </c>
      <c r="Y37" s="19">
        <v>150</v>
      </c>
      <c r="Z37" s="21">
        <f>X37/Y37</f>
        <v>0.16666666666666666</v>
      </c>
      <c r="AA37" s="56" t="str">
        <f>IF(X37&gt;75%*Y37,"Победитель",IF(X37&gt;50%*Y37,"Призёр","Участник"))</f>
        <v>Участник</v>
      </c>
    </row>
    <row r="38" spans="1:27" x14ac:dyDescent="0.3">
      <c r="A38" s="47">
        <v>33</v>
      </c>
      <c r="B38" s="16" t="s">
        <v>63</v>
      </c>
      <c r="C38" s="16" t="s">
        <v>611</v>
      </c>
      <c r="D38" s="16" t="s">
        <v>303</v>
      </c>
      <c r="E38" s="16" t="s">
        <v>152</v>
      </c>
      <c r="F38" s="18" t="str">
        <f>LEFT(C38,1)</f>
        <v>С</v>
      </c>
      <c r="G38" s="18" t="str">
        <f>LEFT(D38,1)</f>
        <v>В</v>
      </c>
      <c r="H38" s="18" t="str">
        <f>LEFT(E38,1)</f>
        <v>В</v>
      </c>
      <c r="I38" s="9" t="s">
        <v>489</v>
      </c>
      <c r="J38" s="16" t="s">
        <v>482</v>
      </c>
      <c r="K38" s="24">
        <v>11</v>
      </c>
      <c r="L38" s="16" t="s">
        <v>612</v>
      </c>
      <c r="M38" s="13" t="str">
        <f>CONCATENATE(B38,"-",F38,G38,H38,"-",I38)</f>
        <v>М-СВВ-27012002</v>
      </c>
      <c r="N38" s="20">
        <v>5</v>
      </c>
      <c r="O38" s="20">
        <v>0</v>
      </c>
      <c r="P38" s="20">
        <v>4</v>
      </c>
      <c r="Q38" s="20">
        <v>1</v>
      </c>
      <c r="R38" s="20">
        <v>0</v>
      </c>
      <c r="S38" s="20">
        <v>0</v>
      </c>
      <c r="T38" s="20">
        <v>0</v>
      </c>
      <c r="U38" s="20">
        <v>13</v>
      </c>
      <c r="V38" s="20"/>
      <c r="W38" s="20"/>
      <c r="X38" s="25">
        <f>SUM(N38:W38)</f>
        <v>23</v>
      </c>
      <c r="Y38" s="19">
        <v>150</v>
      </c>
      <c r="Z38" s="21">
        <f>X38/Y38</f>
        <v>0.15333333333333332</v>
      </c>
      <c r="AA38" s="56" t="str">
        <f>IF(X38&gt;75%*Y38,"Победитель",IF(X38&gt;50%*Y38,"Призёр","Участник"))</f>
        <v>Участник</v>
      </c>
    </row>
    <row r="39" spans="1:27" x14ac:dyDescent="0.3">
      <c r="A39" s="47">
        <v>34</v>
      </c>
      <c r="B39" s="17" t="s">
        <v>12</v>
      </c>
      <c r="C39" s="17" t="s">
        <v>337</v>
      </c>
      <c r="D39" s="17" t="s">
        <v>54</v>
      </c>
      <c r="E39" s="17" t="s">
        <v>59</v>
      </c>
      <c r="F39" s="18" t="str">
        <f>LEFT(C39,1)</f>
        <v>В</v>
      </c>
      <c r="G39" s="18" t="str">
        <f>LEFT(D39,1)</f>
        <v>А</v>
      </c>
      <c r="H39" s="18" t="str">
        <f>LEFT(E39,1)</f>
        <v>О</v>
      </c>
      <c r="I39" s="6" t="s">
        <v>378</v>
      </c>
      <c r="J39" s="17" t="s">
        <v>265</v>
      </c>
      <c r="K39" s="6" t="s">
        <v>369</v>
      </c>
      <c r="L39" s="17" t="s">
        <v>558</v>
      </c>
      <c r="M39" s="13" t="str">
        <f>CONCATENATE(B39,"-",F39,G39,H39,"-",I39)</f>
        <v>Ж-ВАО-01032002</v>
      </c>
      <c r="N39" s="20">
        <v>9</v>
      </c>
      <c r="O39" s="20">
        <v>4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8</v>
      </c>
      <c r="V39" s="20"/>
      <c r="W39" s="20"/>
      <c r="X39" s="25">
        <f>SUM(N39:W39)</f>
        <v>21</v>
      </c>
      <c r="Y39" s="19">
        <v>150</v>
      </c>
      <c r="Z39" s="21">
        <f>X39/Y39</f>
        <v>0.14000000000000001</v>
      </c>
      <c r="AA39" s="56" t="str">
        <f>IF(X39&gt;75%*Y39,"Победитель",IF(X39&gt;50%*Y39,"Призёр","Участник"))</f>
        <v>Участник</v>
      </c>
    </row>
    <row r="40" spans="1:27" x14ac:dyDescent="0.3">
      <c r="A40" s="47">
        <v>35</v>
      </c>
      <c r="B40" s="16" t="s">
        <v>12</v>
      </c>
      <c r="C40" s="16" t="s">
        <v>463</v>
      </c>
      <c r="D40" s="16" t="s">
        <v>464</v>
      </c>
      <c r="E40" s="16" t="s">
        <v>465</v>
      </c>
      <c r="F40" s="18" t="str">
        <f>LEFT(C40,1)</f>
        <v>Г</v>
      </c>
      <c r="G40" s="18" t="str">
        <f>LEFT(D40,1)</f>
        <v>Д</v>
      </c>
      <c r="H40" s="18" t="str">
        <f>LEFT(E40,1)</f>
        <v>Г</v>
      </c>
      <c r="I40" s="9">
        <v>29072002</v>
      </c>
      <c r="J40" s="16" t="s">
        <v>381</v>
      </c>
      <c r="K40" s="24">
        <v>11</v>
      </c>
      <c r="L40" s="16" t="s">
        <v>540</v>
      </c>
      <c r="M40" s="13" t="str">
        <f>CONCATENATE(B40,"-",F40,G40,H40,"-",I40)</f>
        <v>Ж-ГДГ-29072002</v>
      </c>
      <c r="N40" s="20">
        <v>8</v>
      </c>
      <c r="O40" s="20">
        <v>0</v>
      </c>
      <c r="P40" s="20">
        <v>2</v>
      </c>
      <c r="Q40" s="20">
        <v>2</v>
      </c>
      <c r="R40" s="20">
        <v>0</v>
      </c>
      <c r="S40" s="20">
        <v>0</v>
      </c>
      <c r="T40" s="20">
        <v>4</v>
      </c>
      <c r="U40" s="20">
        <v>4</v>
      </c>
      <c r="V40" s="20"/>
      <c r="W40" s="20"/>
      <c r="X40" s="25">
        <f>SUM(N40:W40)</f>
        <v>20</v>
      </c>
      <c r="Y40" s="19">
        <v>150</v>
      </c>
      <c r="Z40" s="21">
        <f>X40/Y40</f>
        <v>0.13333333333333333</v>
      </c>
      <c r="AA40" s="56" t="str">
        <f>IF(X40&gt;75%*Y40,"Победитель",IF(X40&gt;50%*Y40,"Призёр","Участник"))</f>
        <v>Участник</v>
      </c>
    </row>
    <row r="41" spans="1:27" x14ac:dyDescent="0.3">
      <c r="A41" s="47">
        <v>36</v>
      </c>
      <c r="B41" s="17" t="s">
        <v>12</v>
      </c>
      <c r="C41" s="17" t="s">
        <v>228</v>
      </c>
      <c r="D41" s="17" t="s">
        <v>328</v>
      </c>
      <c r="E41" s="17" t="s">
        <v>39</v>
      </c>
      <c r="F41" s="18" t="str">
        <f>LEFT(C41,1)</f>
        <v>П</v>
      </c>
      <c r="G41" s="18" t="str">
        <f>LEFT(D41,1)</f>
        <v>Е</v>
      </c>
      <c r="H41" s="18" t="str">
        <f>LEFT(E41,1)</f>
        <v>А</v>
      </c>
      <c r="I41" s="6" t="s">
        <v>372</v>
      </c>
      <c r="J41" s="17" t="s">
        <v>265</v>
      </c>
      <c r="K41" s="6" t="s">
        <v>369</v>
      </c>
      <c r="L41" s="17" t="s">
        <v>547</v>
      </c>
      <c r="M41" s="13" t="str">
        <f>CONCATENATE(B41,"-",F41,G41,H41,"-",I41)</f>
        <v>Ж-ПЕА-03062002</v>
      </c>
      <c r="N41" s="20">
        <v>8</v>
      </c>
      <c r="O41" s="20">
        <v>0</v>
      </c>
      <c r="P41" s="20">
        <v>0</v>
      </c>
      <c r="Q41" s="20">
        <v>2</v>
      </c>
      <c r="R41" s="20">
        <v>0</v>
      </c>
      <c r="S41" s="20">
        <v>0</v>
      </c>
      <c r="T41" s="20">
        <v>6</v>
      </c>
      <c r="U41" s="20">
        <v>1</v>
      </c>
      <c r="V41" s="20"/>
      <c r="W41" s="20"/>
      <c r="X41" s="25">
        <f>SUM(N41:W41)</f>
        <v>17</v>
      </c>
      <c r="Y41" s="19">
        <v>150</v>
      </c>
      <c r="Z41" s="21">
        <f>X41/Y41</f>
        <v>0.11333333333333333</v>
      </c>
      <c r="AA41" s="56" t="str">
        <f>IF(X41&gt;75%*Y41,"Победитель",IF(X41&gt;50%*Y41,"Призёр","Участник"))</f>
        <v>Участник</v>
      </c>
    </row>
    <row r="42" spans="1:27" x14ac:dyDescent="0.3">
      <c r="A42" s="47">
        <v>37</v>
      </c>
      <c r="B42" s="16" t="s">
        <v>12</v>
      </c>
      <c r="C42" s="16" t="s">
        <v>101</v>
      </c>
      <c r="D42" s="16" t="s">
        <v>51</v>
      </c>
      <c r="E42" s="16" t="s">
        <v>45</v>
      </c>
      <c r="F42" s="18" t="str">
        <f>LEFT(C42,1)</f>
        <v>М</v>
      </c>
      <c r="G42" s="18" t="str">
        <f>LEFT(D42,1)</f>
        <v>А</v>
      </c>
      <c r="H42" s="18" t="str">
        <f>LEFT(E42,1)</f>
        <v>С</v>
      </c>
      <c r="I42" s="9" t="s">
        <v>102</v>
      </c>
      <c r="J42" s="16" t="s">
        <v>86</v>
      </c>
      <c r="K42" s="24">
        <v>11</v>
      </c>
      <c r="L42" s="16" t="s">
        <v>605</v>
      </c>
      <c r="M42" s="13" t="str">
        <f>CONCATENATE(B42,"-",F42,G42,H42,"-",I42)</f>
        <v>Ж-МАС-27062002</v>
      </c>
      <c r="N42" s="20">
        <v>7</v>
      </c>
      <c r="O42" s="20">
        <v>0</v>
      </c>
      <c r="P42" s="20">
        <v>0</v>
      </c>
      <c r="Q42" s="20">
        <v>2</v>
      </c>
      <c r="R42" s="20">
        <v>2</v>
      </c>
      <c r="S42" s="20">
        <v>1</v>
      </c>
      <c r="T42" s="20">
        <v>0</v>
      </c>
      <c r="U42" s="20">
        <v>0</v>
      </c>
      <c r="V42" s="20"/>
      <c r="W42" s="20"/>
      <c r="X42" s="25">
        <f>SUM(N42:W42)</f>
        <v>12</v>
      </c>
      <c r="Y42" s="19">
        <v>150</v>
      </c>
      <c r="Z42" s="21">
        <f>X42/Y42</f>
        <v>0.08</v>
      </c>
      <c r="AA42" s="56" t="str">
        <f>IF(X42&gt;75%*Y42,"Победитель",IF(X42&gt;50%*Y42,"Призёр","Участник"))</f>
        <v>Участник</v>
      </c>
    </row>
    <row r="43" spans="1:27" x14ac:dyDescent="0.3">
      <c r="A43" s="47">
        <v>38</v>
      </c>
      <c r="B43" s="16" t="s">
        <v>63</v>
      </c>
      <c r="C43" s="16" t="s">
        <v>79</v>
      </c>
      <c r="D43" s="16" t="s">
        <v>80</v>
      </c>
      <c r="E43" s="16" t="s">
        <v>35</v>
      </c>
      <c r="F43" s="18" t="str">
        <f>LEFT(C43,1)</f>
        <v>Г</v>
      </c>
      <c r="G43" s="18" t="str">
        <f>LEFT(D43,1)</f>
        <v>Т</v>
      </c>
      <c r="H43" s="18" t="str">
        <f>LEFT(E43,1)</f>
        <v>А</v>
      </c>
      <c r="I43" s="9" t="s">
        <v>81</v>
      </c>
      <c r="J43" s="16" t="s">
        <v>71</v>
      </c>
      <c r="K43" s="24">
        <v>12</v>
      </c>
      <c r="L43" s="16" t="s">
        <v>619</v>
      </c>
      <c r="M43" s="13" t="str">
        <f>CONCATENATE(B43,"-",F43,G43,H43,"-",I43)</f>
        <v>М-ГТА-05082000</v>
      </c>
      <c r="N43" s="20">
        <v>7</v>
      </c>
      <c r="O43" s="20">
        <v>0</v>
      </c>
      <c r="P43" s="20">
        <v>0</v>
      </c>
      <c r="Q43" s="20">
        <v>1</v>
      </c>
      <c r="R43" s="20">
        <v>1</v>
      </c>
      <c r="S43" s="20">
        <v>3</v>
      </c>
      <c r="T43" s="20">
        <v>3</v>
      </c>
      <c r="U43" s="20">
        <v>13</v>
      </c>
      <c r="V43" s="20"/>
      <c r="W43" s="20"/>
      <c r="X43" s="25">
        <f>SUM(N43:W43)</f>
        <v>28</v>
      </c>
      <c r="Y43" s="19">
        <v>150</v>
      </c>
      <c r="Z43" s="21">
        <f>X43/Y43</f>
        <v>0.18666666666666668</v>
      </c>
      <c r="AA43" s="56" t="str">
        <f>IF(X43&gt;75%*Y43,"Победитель",IF(X43&gt;50%*Y43,"Призёр","Участник"))</f>
        <v>Участник</v>
      </c>
    </row>
    <row r="44" spans="1:27" x14ac:dyDescent="0.3">
      <c r="X44" s="28">
        <f t="shared" ref="X44:X57" si="0">SUM(N44:W44)</f>
        <v>0</v>
      </c>
    </row>
  </sheetData>
  <sheetProtection password="CF7A" sheet="1" objects="1" scenarios="1"/>
  <mergeCells count="23">
    <mergeCell ref="W4:W5"/>
    <mergeCell ref="M3:M5"/>
    <mergeCell ref="N3:W3"/>
    <mergeCell ref="X3:X5"/>
    <mergeCell ref="Y3:Y5"/>
    <mergeCell ref="Z3:Z5"/>
    <mergeCell ref="AA3:AA5"/>
    <mergeCell ref="N4:N5"/>
    <mergeCell ref="O4:O5"/>
    <mergeCell ref="U4:U5"/>
    <mergeCell ref="V4:V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Обществознание 7-11</vt:lpstr>
      <vt:lpstr>Обществознание 7</vt:lpstr>
      <vt:lpstr>Обществознание 8</vt:lpstr>
      <vt:lpstr>Обществознание 9</vt:lpstr>
      <vt:lpstr>Обществознание 10</vt:lpstr>
      <vt:lpstr>Обществознание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2019-11-29T12:47:25Z</dcterms:modified>
</cp:coreProperties>
</file>