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1840" windowHeight="12300" activeTab="5"/>
  </bookViews>
  <sheets>
    <sheet name="Физика 7-11" sheetId="1" r:id="rId1"/>
    <sheet name="Физика 7" sheetId="8" r:id="rId2"/>
    <sheet name="Физика 8" sheetId="9" r:id="rId3"/>
    <sheet name="Физика 9" sheetId="10" r:id="rId4"/>
    <sheet name="Физика 10" sheetId="11" r:id="rId5"/>
    <sheet name="Физика 11" sheetId="12" r:id="rId6"/>
  </sheets>
  <definedNames>
    <definedName name="Z_EA0FE690_E301_4856_879C_04F569A01D9B_.wvu.Cols" localSheetId="4" hidden="1">'Физика 10'!$F:$H</definedName>
    <definedName name="Z_EA0FE690_E301_4856_879C_04F569A01D9B_.wvu.Cols" localSheetId="5" hidden="1">'Физика 11'!$F:$H</definedName>
    <definedName name="Z_EA0FE690_E301_4856_879C_04F569A01D9B_.wvu.Cols" localSheetId="1" hidden="1">'Физика 7'!$F:$H</definedName>
    <definedName name="Z_EA0FE690_E301_4856_879C_04F569A01D9B_.wvu.Cols" localSheetId="0" hidden="1">'Физика 7-11'!$F:$H</definedName>
    <definedName name="Z_EA0FE690_E301_4856_879C_04F569A01D9B_.wvu.Cols" localSheetId="2" hidden="1">'Физика 8'!$F:$H</definedName>
    <definedName name="Z_EA0FE690_E301_4856_879C_04F569A01D9B_.wvu.Cols" localSheetId="3" hidden="1">'Физика 9'!$F:$H</definedName>
  </definedNames>
  <calcPr calcId="145621"/>
  <customWorkbookViews>
    <customWorkbookView name="1 - Личное представление" guid="{EA0FE690-E301-4856-879C-04F569A01D9B}" mergeInterval="0" personalView="1" maximized="1" minimized="1" windowWidth="0" windowHeight="0" activeSheetId="1"/>
  </customWorkbookViews>
</workbook>
</file>

<file path=xl/calcChain.xml><?xml version="1.0" encoding="utf-8"?>
<calcChain xmlns="http://schemas.openxmlformats.org/spreadsheetml/2006/main">
  <c r="N35" i="12" l="1"/>
  <c r="S34" i="12"/>
  <c r="U34" i="12" s="1"/>
  <c r="N34" i="12"/>
  <c r="H34" i="12"/>
  <c r="G34" i="12"/>
  <c r="F34" i="12"/>
  <c r="O34" i="12" s="1"/>
  <c r="S33" i="12"/>
  <c r="U33" i="12" s="1"/>
  <c r="N33" i="12"/>
  <c r="H33" i="12"/>
  <c r="G33" i="12"/>
  <c r="F33" i="12"/>
  <c r="S32" i="12"/>
  <c r="U32" i="12" s="1"/>
  <c r="H32" i="12"/>
  <c r="G32" i="12"/>
  <c r="F32" i="12"/>
  <c r="S31" i="12"/>
  <c r="U31" i="12" s="1"/>
  <c r="N31" i="12"/>
  <c r="H31" i="12"/>
  <c r="G31" i="12"/>
  <c r="F31" i="12"/>
  <c r="O31" i="12" s="1"/>
  <c r="S30" i="12"/>
  <c r="U30" i="12" s="1"/>
  <c r="N30" i="12"/>
  <c r="H30" i="12"/>
  <c r="G30" i="12"/>
  <c r="F30" i="12"/>
  <c r="S29" i="12"/>
  <c r="U29" i="12" s="1"/>
  <c r="N29" i="12"/>
  <c r="H29" i="12"/>
  <c r="G29" i="12"/>
  <c r="F29" i="12"/>
  <c r="O29" i="12" s="1"/>
  <c r="S28" i="12"/>
  <c r="U28" i="12" s="1"/>
  <c r="N28" i="12"/>
  <c r="H28" i="12"/>
  <c r="G28" i="12"/>
  <c r="F28" i="12"/>
  <c r="S27" i="12"/>
  <c r="U27" i="12" s="1"/>
  <c r="N27" i="12"/>
  <c r="H27" i="12"/>
  <c r="G27" i="12"/>
  <c r="F27" i="12"/>
  <c r="O27" i="12" s="1"/>
  <c r="S26" i="12"/>
  <c r="U26" i="12" s="1"/>
  <c r="N26" i="12"/>
  <c r="H26" i="12"/>
  <c r="G26" i="12"/>
  <c r="F26" i="12"/>
  <c r="S25" i="12"/>
  <c r="U25" i="12" s="1"/>
  <c r="N25" i="12"/>
  <c r="H25" i="12"/>
  <c r="G25" i="12"/>
  <c r="F25" i="12"/>
  <c r="O25" i="12" s="1"/>
  <c r="S24" i="12"/>
  <c r="U24" i="12" s="1"/>
  <c r="N24" i="12"/>
  <c r="H24" i="12"/>
  <c r="G24" i="12"/>
  <c r="F24" i="12"/>
  <c r="S23" i="12"/>
  <c r="U23" i="12" s="1"/>
  <c r="N23" i="12"/>
  <c r="H23" i="12"/>
  <c r="G23" i="12"/>
  <c r="F23" i="12"/>
  <c r="O23" i="12" s="1"/>
  <c r="S22" i="12"/>
  <c r="U22" i="12" s="1"/>
  <c r="N22" i="12"/>
  <c r="H22" i="12"/>
  <c r="G22" i="12"/>
  <c r="F22" i="12"/>
  <c r="S21" i="12"/>
  <c r="U21" i="12" s="1"/>
  <c r="N21" i="12"/>
  <c r="H21" i="12"/>
  <c r="G21" i="12"/>
  <c r="F21" i="12"/>
  <c r="O21" i="12" s="1"/>
  <c r="S20" i="12"/>
  <c r="U20" i="12" s="1"/>
  <c r="N20" i="12"/>
  <c r="H20" i="12"/>
  <c r="G20" i="12"/>
  <c r="F20" i="12"/>
  <c r="S19" i="12"/>
  <c r="U19" i="12" s="1"/>
  <c r="N19" i="12"/>
  <c r="H19" i="12"/>
  <c r="G19" i="12"/>
  <c r="F19" i="12"/>
  <c r="O19" i="12" s="1"/>
  <c r="S18" i="12"/>
  <c r="U18" i="12" s="1"/>
  <c r="N18" i="12"/>
  <c r="H18" i="12"/>
  <c r="G18" i="12"/>
  <c r="F18" i="12"/>
  <c r="S17" i="12"/>
  <c r="U17" i="12" s="1"/>
  <c r="N17" i="12"/>
  <c r="H17" i="12"/>
  <c r="G17" i="12"/>
  <c r="F17" i="12"/>
  <c r="O17" i="12" s="1"/>
  <c r="S16" i="12"/>
  <c r="U16" i="12" s="1"/>
  <c r="N16" i="12"/>
  <c r="H16" i="12"/>
  <c r="G16" i="12"/>
  <c r="F16" i="12"/>
  <c r="S15" i="12"/>
  <c r="U15" i="12" s="1"/>
  <c r="N15" i="12"/>
  <c r="H15" i="12"/>
  <c r="G15" i="12"/>
  <c r="F15" i="12"/>
  <c r="O15" i="12" s="1"/>
  <c r="S54" i="11"/>
  <c r="U54" i="11" s="1"/>
  <c r="N54" i="11"/>
  <c r="H54" i="11"/>
  <c r="G54" i="11"/>
  <c r="F54" i="11"/>
  <c r="S53" i="11"/>
  <c r="U53" i="11" s="1"/>
  <c r="N53" i="11"/>
  <c r="H53" i="11"/>
  <c r="G53" i="11"/>
  <c r="F53" i="11"/>
  <c r="O53" i="11" s="1"/>
  <c r="S52" i="11"/>
  <c r="U52" i="11" s="1"/>
  <c r="N52" i="11"/>
  <c r="H52" i="11"/>
  <c r="G52" i="11"/>
  <c r="F52" i="11"/>
  <c r="S51" i="11"/>
  <c r="U51" i="11" s="1"/>
  <c r="N51" i="11"/>
  <c r="H51" i="11"/>
  <c r="G51" i="11"/>
  <c r="F51" i="11"/>
  <c r="O51" i="11" s="1"/>
  <c r="S50" i="11"/>
  <c r="U50" i="11" s="1"/>
  <c r="N50" i="11"/>
  <c r="H50" i="11"/>
  <c r="G50" i="11"/>
  <c r="F50" i="11"/>
  <c r="S49" i="11"/>
  <c r="U49" i="11" s="1"/>
  <c r="N49" i="11"/>
  <c r="H49" i="11"/>
  <c r="G49" i="11"/>
  <c r="F49" i="11"/>
  <c r="O49" i="11" s="1"/>
  <c r="S48" i="11"/>
  <c r="U48" i="11" s="1"/>
  <c r="N48" i="11"/>
  <c r="H48" i="11"/>
  <c r="G48" i="11"/>
  <c r="F48" i="11"/>
  <c r="S47" i="11"/>
  <c r="U47" i="11" s="1"/>
  <c r="N47" i="11"/>
  <c r="H47" i="11"/>
  <c r="G47" i="11"/>
  <c r="F47" i="11"/>
  <c r="O47" i="11" s="1"/>
  <c r="S46" i="11"/>
  <c r="U46" i="11" s="1"/>
  <c r="N46" i="11"/>
  <c r="H46" i="11"/>
  <c r="G46" i="11"/>
  <c r="F46" i="11"/>
  <c r="S45" i="11"/>
  <c r="U45" i="11" s="1"/>
  <c r="N45" i="11"/>
  <c r="H45" i="11"/>
  <c r="G45" i="11"/>
  <c r="F45" i="11"/>
  <c r="O45" i="11" s="1"/>
  <c r="S44" i="11"/>
  <c r="U44" i="11" s="1"/>
  <c r="N44" i="11"/>
  <c r="H44" i="11"/>
  <c r="G44" i="11"/>
  <c r="F44" i="11"/>
  <c r="S43" i="11"/>
  <c r="U43" i="11" s="1"/>
  <c r="N43" i="11"/>
  <c r="H43" i="11"/>
  <c r="G43" i="11"/>
  <c r="F43" i="11"/>
  <c r="O43" i="11" s="1"/>
  <c r="S42" i="11"/>
  <c r="U42" i="11" s="1"/>
  <c r="N42" i="11"/>
  <c r="H42" i="11"/>
  <c r="G42" i="11"/>
  <c r="F42" i="11"/>
  <c r="S41" i="11"/>
  <c r="U41" i="11" s="1"/>
  <c r="N41" i="11"/>
  <c r="H41" i="11"/>
  <c r="G41" i="11"/>
  <c r="F41" i="11"/>
  <c r="O41" i="11" s="1"/>
  <c r="S40" i="11"/>
  <c r="U40" i="11" s="1"/>
  <c r="N40" i="11"/>
  <c r="H40" i="11"/>
  <c r="G40" i="11"/>
  <c r="F40" i="11"/>
  <c r="S39" i="11"/>
  <c r="U39" i="11" s="1"/>
  <c r="N39" i="11"/>
  <c r="H39" i="11"/>
  <c r="G39" i="11"/>
  <c r="F39" i="11"/>
  <c r="O39" i="11" s="1"/>
  <c r="S38" i="11"/>
  <c r="U38" i="11" s="1"/>
  <c r="N38" i="11"/>
  <c r="H38" i="11"/>
  <c r="G38" i="11"/>
  <c r="F38" i="11"/>
  <c r="S37" i="11"/>
  <c r="U37" i="11" s="1"/>
  <c r="N37" i="11"/>
  <c r="H37" i="11"/>
  <c r="G37" i="11"/>
  <c r="F37" i="11"/>
  <c r="O37" i="11" s="1"/>
  <c r="S36" i="11"/>
  <c r="U36" i="11" s="1"/>
  <c r="N36" i="11"/>
  <c r="H36" i="11"/>
  <c r="G36" i="11"/>
  <c r="F36" i="11"/>
  <c r="S35" i="11"/>
  <c r="U35" i="11" s="1"/>
  <c r="N35" i="11"/>
  <c r="H35" i="11"/>
  <c r="G35" i="11"/>
  <c r="F35" i="11"/>
  <c r="O35" i="11" s="1"/>
  <c r="S34" i="11"/>
  <c r="U34" i="11" s="1"/>
  <c r="N34" i="11"/>
  <c r="H34" i="11"/>
  <c r="G34" i="11"/>
  <c r="F34" i="11"/>
  <c r="S33" i="11"/>
  <c r="U33" i="11" s="1"/>
  <c r="N33" i="11"/>
  <c r="H33" i="11"/>
  <c r="G33" i="11"/>
  <c r="F33" i="11"/>
  <c r="O33" i="11" s="1"/>
  <c r="S32" i="11"/>
  <c r="U32" i="11" s="1"/>
  <c r="N32" i="11"/>
  <c r="H32" i="11"/>
  <c r="G32" i="11"/>
  <c r="F32" i="11"/>
  <c r="S31" i="11"/>
  <c r="U31" i="11" s="1"/>
  <c r="N31" i="11"/>
  <c r="H31" i="11"/>
  <c r="G31" i="11"/>
  <c r="F31" i="11"/>
  <c r="O31" i="11" s="1"/>
  <c r="S30" i="11"/>
  <c r="U30" i="11" s="1"/>
  <c r="N30" i="11"/>
  <c r="H30" i="11"/>
  <c r="G30" i="11"/>
  <c r="F30" i="11"/>
  <c r="S29" i="11"/>
  <c r="U29" i="11" s="1"/>
  <c r="N29" i="11"/>
  <c r="H29" i="11"/>
  <c r="G29" i="11"/>
  <c r="F29" i="11"/>
  <c r="O29" i="11" s="1"/>
  <c r="S28" i="11"/>
  <c r="U28" i="11" s="1"/>
  <c r="N28" i="11"/>
  <c r="H28" i="11"/>
  <c r="G28" i="11"/>
  <c r="F28" i="11"/>
  <c r="S27" i="11"/>
  <c r="U27" i="11" s="1"/>
  <c r="N27" i="11"/>
  <c r="H27" i="11"/>
  <c r="G27" i="11"/>
  <c r="F27" i="11"/>
  <c r="O27" i="11" s="1"/>
  <c r="S26" i="11"/>
  <c r="V26" i="11" s="1"/>
  <c r="N26" i="11"/>
  <c r="H26" i="11"/>
  <c r="G26" i="11"/>
  <c r="F26" i="11"/>
  <c r="S25" i="11"/>
  <c r="V25" i="11" s="1"/>
  <c r="N25" i="11"/>
  <c r="H25" i="11"/>
  <c r="G25" i="11"/>
  <c r="F25" i="11"/>
  <c r="O25" i="11" s="1"/>
  <c r="S24" i="11"/>
  <c r="V24" i="11" s="1"/>
  <c r="N24" i="11"/>
  <c r="H24" i="11"/>
  <c r="G24" i="11"/>
  <c r="F24" i="11"/>
  <c r="S23" i="11"/>
  <c r="V23" i="11" s="1"/>
  <c r="N23" i="11"/>
  <c r="H23" i="11"/>
  <c r="G23" i="11"/>
  <c r="F23" i="11"/>
  <c r="O23" i="11" s="1"/>
  <c r="S22" i="11"/>
  <c r="V22" i="11" s="1"/>
  <c r="N22" i="11"/>
  <c r="H22" i="11"/>
  <c r="G22" i="11"/>
  <c r="F22" i="11"/>
  <c r="S21" i="11"/>
  <c r="V21" i="11" s="1"/>
  <c r="N21" i="11"/>
  <c r="H21" i="11"/>
  <c r="G21" i="11"/>
  <c r="F21" i="11"/>
  <c r="O21" i="11" s="1"/>
  <c r="S20" i="11"/>
  <c r="V20" i="11" s="1"/>
  <c r="N20" i="11"/>
  <c r="H20" i="11"/>
  <c r="G20" i="11"/>
  <c r="F20" i="11"/>
  <c r="S19" i="11"/>
  <c r="V19" i="11" s="1"/>
  <c r="N19" i="11"/>
  <c r="H19" i="11"/>
  <c r="G19" i="11"/>
  <c r="F19" i="11"/>
  <c r="O19" i="11" s="1"/>
  <c r="S18" i="11"/>
  <c r="V18" i="11" s="1"/>
  <c r="O18" i="11"/>
  <c r="N18" i="11"/>
  <c r="S17" i="11"/>
  <c r="U17" i="11" s="1"/>
  <c r="N17" i="11"/>
  <c r="H17" i="11"/>
  <c r="G17" i="11"/>
  <c r="F17" i="11"/>
  <c r="S16" i="11"/>
  <c r="U16" i="11" s="1"/>
  <c r="N16" i="11"/>
  <c r="H16" i="11"/>
  <c r="G16" i="11"/>
  <c r="F16" i="11"/>
  <c r="S15" i="11"/>
  <c r="U15" i="11" s="1"/>
  <c r="N15" i="11"/>
  <c r="H15" i="11"/>
  <c r="G15" i="11"/>
  <c r="F15" i="11"/>
  <c r="S70" i="10"/>
  <c r="U70" i="10" s="1"/>
  <c r="N70" i="10"/>
  <c r="H70" i="10"/>
  <c r="G70" i="10"/>
  <c r="F70" i="10"/>
  <c r="S69" i="10"/>
  <c r="U69" i="10" s="1"/>
  <c r="N69" i="10"/>
  <c r="H69" i="10"/>
  <c r="G69" i="10"/>
  <c r="F69" i="10"/>
  <c r="O69" i="10" s="1"/>
  <c r="S68" i="10"/>
  <c r="U68" i="10" s="1"/>
  <c r="N68" i="10"/>
  <c r="H68" i="10"/>
  <c r="G68" i="10"/>
  <c r="F68" i="10"/>
  <c r="S67" i="10"/>
  <c r="U67" i="10" s="1"/>
  <c r="N67" i="10"/>
  <c r="H67" i="10"/>
  <c r="G67" i="10"/>
  <c r="F67" i="10"/>
  <c r="O67" i="10" s="1"/>
  <c r="S66" i="10"/>
  <c r="U66" i="10" s="1"/>
  <c r="N66" i="10"/>
  <c r="H66" i="10"/>
  <c r="G66" i="10"/>
  <c r="F66" i="10"/>
  <c r="S65" i="10"/>
  <c r="U65" i="10" s="1"/>
  <c r="N65" i="10"/>
  <c r="H65" i="10"/>
  <c r="G65" i="10"/>
  <c r="F65" i="10"/>
  <c r="O65" i="10" s="1"/>
  <c r="S64" i="10"/>
  <c r="U64" i="10" s="1"/>
  <c r="N64" i="10"/>
  <c r="H64" i="10"/>
  <c r="G64" i="10"/>
  <c r="F64" i="10"/>
  <c r="S63" i="10"/>
  <c r="U63" i="10" s="1"/>
  <c r="N63" i="10"/>
  <c r="H63" i="10"/>
  <c r="G63" i="10"/>
  <c r="F63" i="10"/>
  <c r="O63" i="10" s="1"/>
  <c r="S62" i="10"/>
  <c r="U62" i="10" s="1"/>
  <c r="N62" i="10"/>
  <c r="H62" i="10"/>
  <c r="G62" i="10"/>
  <c r="F62" i="10"/>
  <c r="S61" i="10"/>
  <c r="U61" i="10" s="1"/>
  <c r="N61" i="10"/>
  <c r="H61" i="10"/>
  <c r="G61" i="10"/>
  <c r="F61" i="10"/>
  <c r="O61" i="10" s="1"/>
  <c r="S60" i="10"/>
  <c r="U60" i="10" s="1"/>
  <c r="N60" i="10"/>
  <c r="H60" i="10"/>
  <c r="G60" i="10"/>
  <c r="F60" i="10"/>
  <c r="S59" i="10"/>
  <c r="U59" i="10" s="1"/>
  <c r="N59" i="10"/>
  <c r="H59" i="10"/>
  <c r="G59" i="10"/>
  <c r="F59" i="10"/>
  <c r="O59" i="10" s="1"/>
  <c r="S58" i="10"/>
  <c r="U58" i="10" s="1"/>
  <c r="N58" i="10"/>
  <c r="H58" i="10"/>
  <c r="G58" i="10"/>
  <c r="F58" i="10"/>
  <c r="S57" i="10"/>
  <c r="U57" i="10" s="1"/>
  <c r="N57" i="10"/>
  <c r="H57" i="10"/>
  <c r="G57" i="10"/>
  <c r="F57" i="10"/>
  <c r="O57" i="10" s="1"/>
  <c r="S56" i="10"/>
  <c r="U56" i="10" s="1"/>
  <c r="N56" i="10"/>
  <c r="H56" i="10"/>
  <c r="G56" i="10"/>
  <c r="F56" i="10"/>
  <c r="S55" i="10"/>
  <c r="U55" i="10" s="1"/>
  <c r="N55" i="10"/>
  <c r="H55" i="10"/>
  <c r="G55" i="10"/>
  <c r="F55" i="10"/>
  <c r="O55" i="10" s="1"/>
  <c r="S54" i="10"/>
  <c r="U54" i="10" s="1"/>
  <c r="N54" i="10"/>
  <c r="H54" i="10"/>
  <c r="G54" i="10"/>
  <c r="F54" i="10"/>
  <c r="S53" i="10"/>
  <c r="U53" i="10" s="1"/>
  <c r="N53" i="10"/>
  <c r="H53" i="10"/>
  <c r="G53" i="10"/>
  <c r="F53" i="10"/>
  <c r="O53" i="10" s="1"/>
  <c r="S52" i="10"/>
  <c r="U52" i="10" s="1"/>
  <c r="N52" i="10"/>
  <c r="H52" i="10"/>
  <c r="G52" i="10"/>
  <c r="F52" i="10"/>
  <c r="S51" i="10"/>
  <c r="U51" i="10" s="1"/>
  <c r="N51" i="10"/>
  <c r="H51" i="10"/>
  <c r="G51" i="10"/>
  <c r="F51" i="10"/>
  <c r="O51" i="10" s="1"/>
  <c r="S50" i="10"/>
  <c r="U50" i="10" s="1"/>
  <c r="N50" i="10"/>
  <c r="H50" i="10"/>
  <c r="G50" i="10"/>
  <c r="F50" i="10"/>
  <c r="S49" i="10"/>
  <c r="U49" i="10" s="1"/>
  <c r="N49" i="10"/>
  <c r="H49" i="10"/>
  <c r="G49" i="10"/>
  <c r="F49" i="10"/>
  <c r="O49" i="10" s="1"/>
  <c r="S48" i="10"/>
  <c r="U48" i="10" s="1"/>
  <c r="H48" i="10"/>
  <c r="G48" i="10"/>
  <c r="F48" i="10"/>
  <c r="S47" i="10"/>
  <c r="U47" i="10" s="1"/>
  <c r="H47" i="10"/>
  <c r="G47" i="10"/>
  <c r="F47" i="10"/>
  <c r="S46" i="10"/>
  <c r="U46" i="10" s="1"/>
  <c r="N46" i="10"/>
  <c r="H46" i="10"/>
  <c r="G46" i="10"/>
  <c r="F46" i="10"/>
  <c r="S45" i="10"/>
  <c r="U45" i="10" s="1"/>
  <c r="N45" i="10"/>
  <c r="H45" i="10"/>
  <c r="G45" i="10"/>
  <c r="F45" i="10"/>
  <c r="O45" i="10" s="1"/>
  <c r="S44" i="10"/>
  <c r="U44" i="10" s="1"/>
  <c r="N44" i="10"/>
  <c r="H44" i="10"/>
  <c r="G44" i="10"/>
  <c r="F44" i="10"/>
  <c r="S43" i="10"/>
  <c r="U43" i="10" s="1"/>
  <c r="N43" i="10"/>
  <c r="H43" i="10"/>
  <c r="G43" i="10"/>
  <c r="F43" i="10"/>
  <c r="O43" i="10" s="1"/>
  <c r="S42" i="10"/>
  <c r="U42" i="10" s="1"/>
  <c r="N42" i="10"/>
  <c r="H42" i="10"/>
  <c r="G42" i="10"/>
  <c r="F42" i="10"/>
  <c r="S41" i="10"/>
  <c r="U41" i="10" s="1"/>
  <c r="N41" i="10"/>
  <c r="H41" i="10"/>
  <c r="G41" i="10"/>
  <c r="F41" i="10"/>
  <c r="O41" i="10" s="1"/>
  <c r="S40" i="10"/>
  <c r="U40" i="10" s="1"/>
  <c r="H40" i="10"/>
  <c r="G40" i="10"/>
  <c r="F40" i="10"/>
  <c r="S39" i="10"/>
  <c r="V39" i="10" s="1"/>
  <c r="N39" i="10"/>
  <c r="H39" i="10"/>
  <c r="G39" i="10"/>
  <c r="F39" i="10"/>
  <c r="S38" i="10"/>
  <c r="U38" i="10" s="1"/>
  <c r="N38" i="10"/>
  <c r="H38" i="10"/>
  <c r="G38" i="10"/>
  <c r="F38" i="10"/>
  <c r="S37" i="10"/>
  <c r="U37" i="10" s="1"/>
  <c r="N37" i="10"/>
  <c r="H37" i="10"/>
  <c r="G37" i="10"/>
  <c r="F37" i="10"/>
  <c r="S36" i="10"/>
  <c r="U36" i="10" s="1"/>
  <c r="N36" i="10"/>
  <c r="H36" i="10"/>
  <c r="G36" i="10"/>
  <c r="F36" i="10"/>
  <c r="S35" i="10"/>
  <c r="V35" i="10" s="1"/>
  <c r="N35" i="10"/>
  <c r="H35" i="10"/>
  <c r="G35" i="10"/>
  <c r="F35" i="10"/>
  <c r="S34" i="10"/>
  <c r="U34" i="10" s="1"/>
  <c r="N34" i="10"/>
  <c r="H34" i="10"/>
  <c r="G34" i="10"/>
  <c r="F34" i="10"/>
  <c r="S33" i="10"/>
  <c r="U33" i="10" s="1"/>
  <c r="N33" i="10"/>
  <c r="H33" i="10"/>
  <c r="G33" i="10"/>
  <c r="F33" i="10"/>
  <c r="S32" i="10"/>
  <c r="U32" i="10" s="1"/>
  <c r="N32" i="10"/>
  <c r="H32" i="10"/>
  <c r="G32" i="10"/>
  <c r="F32" i="10"/>
  <c r="S31" i="10"/>
  <c r="U31" i="10" s="1"/>
  <c r="N31" i="10"/>
  <c r="H31" i="10"/>
  <c r="G31" i="10"/>
  <c r="F31" i="10"/>
  <c r="S30" i="10"/>
  <c r="U30" i="10" s="1"/>
  <c r="N30" i="10"/>
  <c r="H30" i="10"/>
  <c r="G30" i="10"/>
  <c r="F30" i="10"/>
  <c r="S29" i="10"/>
  <c r="U29" i="10" s="1"/>
  <c r="N29" i="10"/>
  <c r="H29" i="10"/>
  <c r="G29" i="10"/>
  <c r="F29" i="10"/>
  <c r="S28" i="10"/>
  <c r="U28" i="10" s="1"/>
  <c r="N28" i="10"/>
  <c r="H28" i="10"/>
  <c r="G28" i="10"/>
  <c r="F28" i="10"/>
  <c r="S27" i="10"/>
  <c r="U27" i="10" s="1"/>
  <c r="N27" i="10"/>
  <c r="H27" i="10"/>
  <c r="G27" i="10"/>
  <c r="F27" i="10"/>
  <c r="S26" i="10"/>
  <c r="U26" i="10" s="1"/>
  <c r="N26" i="10"/>
  <c r="H26" i="10"/>
  <c r="G26" i="10"/>
  <c r="F26" i="10"/>
  <c r="S25" i="10"/>
  <c r="U25" i="10" s="1"/>
  <c r="N25" i="10"/>
  <c r="H25" i="10"/>
  <c r="G25" i="10"/>
  <c r="F25" i="10"/>
  <c r="S24" i="10"/>
  <c r="U24" i="10" s="1"/>
  <c r="H24" i="10"/>
  <c r="G24" i="10"/>
  <c r="F24" i="10"/>
  <c r="S23" i="10"/>
  <c r="U23" i="10" s="1"/>
  <c r="N23" i="10"/>
  <c r="H23" i="10"/>
  <c r="G23" i="10"/>
  <c r="F23" i="10"/>
  <c r="O23" i="10" s="1"/>
  <c r="S22" i="10"/>
  <c r="V22" i="10" s="1"/>
  <c r="N22" i="10"/>
  <c r="H22" i="10"/>
  <c r="G22" i="10"/>
  <c r="F22" i="10"/>
  <c r="S21" i="10"/>
  <c r="V21" i="10" s="1"/>
  <c r="N21" i="10"/>
  <c r="H21" i="10"/>
  <c r="G21" i="10"/>
  <c r="F21" i="10"/>
  <c r="O21" i="10" s="1"/>
  <c r="S20" i="10"/>
  <c r="V20" i="10" s="1"/>
  <c r="N20" i="10"/>
  <c r="H20" i="10"/>
  <c r="G20" i="10"/>
  <c r="F20" i="10"/>
  <c r="S19" i="10"/>
  <c r="V19" i="10" s="1"/>
  <c r="N19" i="10"/>
  <c r="H19" i="10"/>
  <c r="G19" i="10"/>
  <c r="F19" i="10"/>
  <c r="O19" i="10" s="1"/>
  <c r="S18" i="10"/>
  <c r="V18" i="10" s="1"/>
  <c r="N18" i="10"/>
  <c r="H18" i="10"/>
  <c r="G18" i="10"/>
  <c r="F18" i="10"/>
  <c r="S17" i="10"/>
  <c r="N17" i="10"/>
  <c r="H17" i="10"/>
  <c r="G17" i="10"/>
  <c r="F17" i="10"/>
  <c r="S16" i="10"/>
  <c r="U16" i="10" s="1"/>
  <c r="N16" i="10"/>
  <c r="H16" i="10"/>
  <c r="G16" i="10"/>
  <c r="F16" i="10"/>
  <c r="S15" i="10"/>
  <c r="U15" i="10" s="1"/>
  <c r="N15" i="10"/>
  <c r="H15" i="10"/>
  <c r="G15" i="10"/>
  <c r="F15" i="10"/>
  <c r="O15" i="10" s="1"/>
  <c r="S77" i="9"/>
  <c r="V77" i="9" s="1"/>
  <c r="N77" i="9"/>
  <c r="H77" i="9"/>
  <c r="G77" i="9"/>
  <c r="F77" i="9"/>
  <c r="S76" i="9"/>
  <c r="V76" i="9" s="1"/>
  <c r="N76" i="9"/>
  <c r="H76" i="9"/>
  <c r="G76" i="9"/>
  <c r="F76" i="9"/>
  <c r="S75" i="9"/>
  <c r="V75" i="9" s="1"/>
  <c r="N75" i="9"/>
  <c r="H75" i="9"/>
  <c r="G75" i="9"/>
  <c r="F75" i="9"/>
  <c r="S74" i="9"/>
  <c r="V74" i="9" s="1"/>
  <c r="N74" i="9"/>
  <c r="H74" i="9"/>
  <c r="G74" i="9"/>
  <c r="F74" i="9"/>
  <c r="S73" i="9"/>
  <c r="V73" i="9" s="1"/>
  <c r="N73" i="9"/>
  <c r="H73" i="9"/>
  <c r="G73" i="9"/>
  <c r="F73" i="9"/>
  <c r="S72" i="9"/>
  <c r="V72" i="9" s="1"/>
  <c r="N72" i="9"/>
  <c r="H72" i="9"/>
  <c r="G72" i="9"/>
  <c r="F72" i="9"/>
  <c r="S71" i="9"/>
  <c r="V71" i="9" s="1"/>
  <c r="N71" i="9"/>
  <c r="H71" i="9"/>
  <c r="G71" i="9"/>
  <c r="F71" i="9"/>
  <c r="S70" i="9"/>
  <c r="V70" i="9" s="1"/>
  <c r="N70" i="9"/>
  <c r="H70" i="9"/>
  <c r="G70" i="9"/>
  <c r="F70" i="9"/>
  <c r="S69" i="9"/>
  <c r="V69" i="9" s="1"/>
  <c r="N69" i="9"/>
  <c r="H69" i="9"/>
  <c r="G69" i="9"/>
  <c r="F69" i="9"/>
  <c r="S68" i="9"/>
  <c r="V68" i="9" s="1"/>
  <c r="N68" i="9"/>
  <c r="H68" i="9"/>
  <c r="G68" i="9"/>
  <c r="F68" i="9"/>
  <c r="S67" i="9"/>
  <c r="V67" i="9" s="1"/>
  <c r="N67" i="9"/>
  <c r="H67" i="9"/>
  <c r="G67" i="9"/>
  <c r="F67" i="9"/>
  <c r="S66" i="9"/>
  <c r="V66" i="9" s="1"/>
  <c r="N66" i="9"/>
  <c r="H66" i="9"/>
  <c r="G66" i="9"/>
  <c r="F66" i="9"/>
  <c r="S65" i="9"/>
  <c r="V65" i="9" s="1"/>
  <c r="N65" i="9"/>
  <c r="H65" i="9"/>
  <c r="G65" i="9"/>
  <c r="F65" i="9"/>
  <c r="S64" i="9"/>
  <c r="V64" i="9" s="1"/>
  <c r="N64" i="9"/>
  <c r="H64" i="9"/>
  <c r="G64" i="9"/>
  <c r="F64" i="9"/>
  <c r="O64" i="9" s="1"/>
  <c r="S63" i="9"/>
  <c r="V63" i="9" s="1"/>
  <c r="N63" i="9"/>
  <c r="H63" i="9"/>
  <c r="G63" i="9"/>
  <c r="F63" i="9"/>
  <c r="S62" i="9"/>
  <c r="V62" i="9" s="1"/>
  <c r="N62" i="9"/>
  <c r="H62" i="9"/>
  <c r="G62" i="9"/>
  <c r="F62" i="9"/>
  <c r="O62" i="9" s="1"/>
  <c r="S61" i="9"/>
  <c r="V61" i="9" s="1"/>
  <c r="N61" i="9"/>
  <c r="H61" i="9"/>
  <c r="G61" i="9"/>
  <c r="F61" i="9"/>
  <c r="S60" i="9"/>
  <c r="V60" i="9" s="1"/>
  <c r="N60" i="9"/>
  <c r="H60" i="9"/>
  <c r="G60" i="9"/>
  <c r="F60" i="9"/>
  <c r="O60" i="9" s="1"/>
  <c r="S59" i="9"/>
  <c r="V59" i="9" s="1"/>
  <c r="N59" i="9"/>
  <c r="H59" i="9"/>
  <c r="G59" i="9"/>
  <c r="F59" i="9"/>
  <c r="S58" i="9"/>
  <c r="V58" i="9" s="1"/>
  <c r="O58" i="9"/>
  <c r="N58" i="9"/>
  <c r="S57" i="9"/>
  <c r="U57" i="9" s="1"/>
  <c r="N57" i="9"/>
  <c r="H57" i="9"/>
  <c r="G57" i="9"/>
  <c r="F57" i="9"/>
  <c r="S56" i="9"/>
  <c r="U56" i="9" s="1"/>
  <c r="N56" i="9"/>
  <c r="H56" i="9"/>
  <c r="G56" i="9"/>
  <c r="F56" i="9"/>
  <c r="O56" i="9" s="1"/>
  <c r="S55" i="9"/>
  <c r="U55" i="9" s="1"/>
  <c r="N55" i="9"/>
  <c r="H55" i="9"/>
  <c r="G55" i="9"/>
  <c r="F55" i="9"/>
  <c r="S54" i="9"/>
  <c r="U54" i="9" s="1"/>
  <c r="N54" i="9"/>
  <c r="H54" i="9"/>
  <c r="G54" i="9"/>
  <c r="F54" i="9"/>
  <c r="O54" i="9" s="1"/>
  <c r="S53" i="9"/>
  <c r="U53" i="9" s="1"/>
  <c r="N53" i="9"/>
  <c r="H53" i="9"/>
  <c r="G53" i="9"/>
  <c r="F53" i="9"/>
  <c r="S52" i="9"/>
  <c r="U52" i="9" s="1"/>
  <c r="N52" i="9"/>
  <c r="H52" i="9"/>
  <c r="G52" i="9"/>
  <c r="F52" i="9"/>
  <c r="O52" i="9" s="1"/>
  <c r="S51" i="9"/>
  <c r="U51" i="9" s="1"/>
  <c r="N51" i="9"/>
  <c r="H51" i="9"/>
  <c r="G51" i="9"/>
  <c r="F51" i="9"/>
  <c r="S50" i="9"/>
  <c r="U50" i="9" s="1"/>
  <c r="N50" i="9"/>
  <c r="H50" i="9"/>
  <c r="G50" i="9"/>
  <c r="F50" i="9"/>
  <c r="O50" i="9" s="1"/>
  <c r="S49" i="9"/>
  <c r="U49" i="9" s="1"/>
  <c r="N49" i="9"/>
  <c r="H49" i="9"/>
  <c r="G49" i="9"/>
  <c r="F49" i="9"/>
  <c r="S48" i="9"/>
  <c r="U48" i="9" s="1"/>
  <c r="N48" i="9"/>
  <c r="H48" i="9"/>
  <c r="G48" i="9"/>
  <c r="F48" i="9"/>
  <c r="O48" i="9" s="1"/>
  <c r="S47" i="9"/>
  <c r="U47" i="9" s="1"/>
  <c r="N47" i="9"/>
  <c r="H47" i="9"/>
  <c r="G47" i="9"/>
  <c r="F47" i="9"/>
  <c r="S46" i="9"/>
  <c r="U46" i="9" s="1"/>
  <c r="N46" i="9"/>
  <c r="H46" i="9"/>
  <c r="G46" i="9"/>
  <c r="F46" i="9"/>
  <c r="O46" i="9" s="1"/>
  <c r="S45" i="9"/>
  <c r="U45" i="9" s="1"/>
  <c r="N45" i="9"/>
  <c r="H45" i="9"/>
  <c r="G45" i="9"/>
  <c r="F45" i="9"/>
  <c r="S44" i="9"/>
  <c r="U44" i="9" s="1"/>
  <c r="H44" i="9"/>
  <c r="G44" i="9"/>
  <c r="F44" i="9"/>
  <c r="U43" i="9"/>
  <c r="S43" i="9"/>
  <c r="V43" i="9" s="1"/>
  <c r="N43" i="9"/>
  <c r="H43" i="9"/>
  <c r="G43" i="9"/>
  <c r="F43" i="9"/>
  <c r="U42" i="9"/>
  <c r="S42" i="9"/>
  <c r="V42" i="9" s="1"/>
  <c r="H42" i="9"/>
  <c r="G42" i="9"/>
  <c r="F42" i="9"/>
  <c r="S41" i="9"/>
  <c r="V41" i="9" s="1"/>
  <c r="N41" i="9"/>
  <c r="H41" i="9"/>
  <c r="G41" i="9"/>
  <c r="F41" i="9"/>
  <c r="S40" i="9"/>
  <c r="V40" i="9" s="1"/>
  <c r="N40" i="9"/>
  <c r="H40" i="9"/>
  <c r="G40" i="9"/>
  <c r="F40" i="9"/>
  <c r="O40" i="9" s="1"/>
  <c r="S39" i="9"/>
  <c r="V39" i="9" s="1"/>
  <c r="N39" i="9"/>
  <c r="H39" i="9"/>
  <c r="G39" i="9"/>
  <c r="F39" i="9"/>
  <c r="S38" i="9"/>
  <c r="V38" i="9" s="1"/>
  <c r="N38" i="9"/>
  <c r="H38" i="9"/>
  <c r="G38" i="9"/>
  <c r="F38" i="9"/>
  <c r="O38" i="9" s="1"/>
  <c r="S37" i="9"/>
  <c r="V37" i="9" s="1"/>
  <c r="N37" i="9"/>
  <c r="H37" i="9"/>
  <c r="G37" i="9"/>
  <c r="F37" i="9"/>
  <c r="S36" i="9"/>
  <c r="V36" i="9" s="1"/>
  <c r="N36" i="9"/>
  <c r="H36" i="9"/>
  <c r="G36" i="9"/>
  <c r="F36" i="9"/>
  <c r="O36" i="9" s="1"/>
  <c r="S35" i="9"/>
  <c r="V35" i="9" s="1"/>
  <c r="H35" i="9"/>
  <c r="G35" i="9"/>
  <c r="F35" i="9"/>
  <c r="S34" i="9"/>
  <c r="V34" i="9" s="1"/>
  <c r="N34" i="9"/>
  <c r="H34" i="9"/>
  <c r="G34" i="9"/>
  <c r="F34" i="9"/>
  <c r="S33" i="9"/>
  <c r="V33" i="9" s="1"/>
  <c r="N33" i="9"/>
  <c r="H33" i="9"/>
  <c r="G33" i="9"/>
  <c r="F33" i="9"/>
  <c r="S32" i="9"/>
  <c r="V32" i="9" s="1"/>
  <c r="N32" i="9"/>
  <c r="H32" i="9"/>
  <c r="G32" i="9"/>
  <c r="F32" i="9"/>
  <c r="S31" i="9"/>
  <c r="V31" i="9" s="1"/>
  <c r="N31" i="9"/>
  <c r="H31" i="9"/>
  <c r="G31" i="9"/>
  <c r="F31" i="9"/>
  <c r="S30" i="9"/>
  <c r="V30" i="9" s="1"/>
  <c r="N30" i="9"/>
  <c r="H30" i="9"/>
  <c r="G30" i="9"/>
  <c r="F30" i="9"/>
  <c r="S29" i="9"/>
  <c r="V29" i="9" s="1"/>
  <c r="N29" i="9"/>
  <c r="H29" i="9"/>
  <c r="G29" i="9"/>
  <c r="F29" i="9"/>
  <c r="S28" i="9"/>
  <c r="V28" i="9" s="1"/>
  <c r="N28" i="9"/>
  <c r="H28" i="9"/>
  <c r="G28" i="9"/>
  <c r="F28" i="9"/>
  <c r="S27" i="9"/>
  <c r="V27" i="9" s="1"/>
  <c r="N27" i="9"/>
  <c r="H27" i="9"/>
  <c r="G27" i="9"/>
  <c r="F27" i="9"/>
  <c r="S26" i="9"/>
  <c r="V26" i="9" s="1"/>
  <c r="N26" i="9"/>
  <c r="H26" i="9"/>
  <c r="G26" i="9"/>
  <c r="F26" i="9"/>
  <c r="S25" i="9"/>
  <c r="V25" i="9" s="1"/>
  <c r="N25" i="9"/>
  <c r="H25" i="9"/>
  <c r="G25" i="9"/>
  <c r="F25" i="9"/>
  <c r="S24" i="9"/>
  <c r="V24" i="9" s="1"/>
  <c r="N24" i="9"/>
  <c r="H24" i="9"/>
  <c r="G24" i="9"/>
  <c r="F24" i="9"/>
  <c r="S23" i="9"/>
  <c r="V23" i="9" s="1"/>
  <c r="N23" i="9"/>
  <c r="H23" i="9"/>
  <c r="G23" i="9"/>
  <c r="F23" i="9"/>
  <c r="S22" i="9"/>
  <c r="V22" i="9" s="1"/>
  <c r="N22" i="9"/>
  <c r="H22" i="9"/>
  <c r="G22" i="9"/>
  <c r="F22" i="9"/>
  <c r="S21" i="9"/>
  <c r="V21" i="9" s="1"/>
  <c r="N21" i="9"/>
  <c r="H21" i="9"/>
  <c r="G21" i="9"/>
  <c r="F21" i="9"/>
  <c r="S20" i="9"/>
  <c r="V20" i="9" s="1"/>
  <c r="N20" i="9"/>
  <c r="H20" i="9"/>
  <c r="G20" i="9"/>
  <c r="F20" i="9"/>
  <c r="S19" i="9"/>
  <c r="V19" i="9" s="1"/>
  <c r="N19" i="9"/>
  <c r="H19" i="9"/>
  <c r="G19" i="9"/>
  <c r="F19" i="9"/>
  <c r="S18" i="9"/>
  <c r="V18" i="9" s="1"/>
  <c r="O18" i="9"/>
  <c r="N18" i="9"/>
  <c r="S17" i="9"/>
  <c r="U17" i="9" s="1"/>
  <c r="N17" i="9"/>
  <c r="H17" i="9"/>
  <c r="G17" i="9"/>
  <c r="F17" i="9"/>
  <c r="O17" i="9" s="1"/>
  <c r="S16" i="9"/>
  <c r="U16" i="9" s="1"/>
  <c r="N16" i="9"/>
  <c r="H16" i="9"/>
  <c r="G16" i="9"/>
  <c r="F16" i="9"/>
  <c r="S15" i="9"/>
  <c r="U15" i="9" s="1"/>
  <c r="N15" i="9"/>
  <c r="H15" i="9"/>
  <c r="G15" i="9"/>
  <c r="F15" i="9"/>
  <c r="O15" i="9" s="1"/>
  <c r="S69" i="8"/>
  <c r="V69" i="8" s="1"/>
  <c r="N69" i="8"/>
  <c r="H69" i="8"/>
  <c r="G69" i="8"/>
  <c r="F69" i="8"/>
  <c r="S68" i="8"/>
  <c r="V68" i="8" s="1"/>
  <c r="N68" i="8"/>
  <c r="H68" i="8"/>
  <c r="G68" i="8"/>
  <c r="F68" i="8"/>
  <c r="S67" i="8"/>
  <c r="V67" i="8" s="1"/>
  <c r="N67" i="8"/>
  <c r="H67" i="8"/>
  <c r="G67" i="8"/>
  <c r="F67" i="8"/>
  <c r="S66" i="8"/>
  <c r="V66" i="8" s="1"/>
  <c r="N66" i="8"/>
  <c r="H66" i="8"/>
  <c r="G66" i="8"/>
  <c r="F66" i="8"/>
  <c r="S65" i="8"/>
  <c r="V65" i="8" s="1"/>
  <c r="N65" i="8"/>
  <c r="H65" i="8"/>
  <c r="G65" i="8"/>
  <c r="F65" i="8"/>
  <c r="S64" i="8"/>
  <c r="V64" i="8" s="1"/>
  <c r="N64" i="8"/>
  <c r="H64" i="8"/>
  <c r="G64" i="8"/>
  <c r="F64" i="8"/>
  <c r="S63" i="8"/>
  <c r="V63" i="8" s="1"/>
  <c r="N63" i="8"/>
  <c r="H63" i="8"/>
  <c r="G63" i="8"/>
  <c r="F63" i="8"/>
  <c r="S62" i="8"/>
  <c r="V62" i="8" s="1"/>
  <c r="N62" i="8"/>
  <c r="H62" i="8"/>
  <c r="G62" i="8"/>
  <c r="F62" i="8"/>
  <c r="S61" i="8"/>
  <c r="V61" i="8" s="1"/>
  <c r="N61" i="8"/>
  <c r="H61" i="8"/>
  <c r="G61" i="8"/>
  <c r="F61" i="8"/>
  <c r="S60" i="8"/>
  <c r="V60" i="8" s="1"/>
  <c r="N60" i="8"/>
  <c r="H60" i="8"/>
  <c r="G60" i="8"/>
  <c r="F60" i="8"/>
  <c r="S59" i="8"/>
  <c r="V59" i="8" s="1"/>
  <c r="N59" i="8"/>
  <c r="H59" i="8"/>
  <c r="G59" i="8"/>
  <c r="F59" i="8"/>
  <c r="S58" i="8"/>
  <c r="V58" i="8" s="1"/>
  <c r="N58" i="8"/>
  <c r="H58" i="8"/>
  <c r="G58" i="8"/>
  <c r="F58" i="8"/>
  <c r="S57" i="8"/>
  <c r="V57" i="8" s="1"/>
  <c r="N57" i="8"/>
  <c r="H57" i="8"/>
  <c r="G57" i="8"/>
  <c r="F57" i="8"/>
  <c r="S56" i="8"/>
  <c r="V56" i="8" s="1"/>
  <c r="N56" i="8"/>
  <c r="H56" i="8"/>
  <c r="G56" i="8"/>
  <c r="F56" i="8"/>
  <c r="S55" i="8"/>
  <c r="V55" i="8" s="1"/>
  <c r="N55" i="8"/>
  <c r="H55" i="8"/>
  <c r="G55" i="8"/>
  <c r="F55" i="8"/>
  <c r="S54" i="8"/>
  <c r="V54" i="8" s="1"/>
  <c r="O54" i="8"/>
  <c r="N54" i="8"/>
  <c r="S53" i="8"/>
  <c r="U53" i="8" s="1"/>
  <c r="N53" i="8"/>
  <c r="H53" i="8"/>
  <c r="G53" i="8"/>
  <c r="F53" i="8"/>
  <c r="S52" i="8"/>
  <c r="U52" i="8" s="1"/>
  <c r="N52" i="8"/>
  <c r="H52" i="8"/>
  <c r="G52" i="8"/>
  <c r="F52" i="8"/>
  <c r="S51" i="8"/>
  <c r="U51" i="8" s="1"/>
  <c r="N51" i="8"/>
  <c r="H51" i="8"/>
  <c r="G51" i="8"/>
  <c r="F51" i="8"/>
  <c r="S50" i="8"/>
  <c r="U50" i="8" s="1"/>
  <c r="N50" i="8"/>
  <c r="H50" i="8"/>
  <c r="G50" i="8"/>
  <c r="F50" i="8"/>
  <c r="S49" i="8"/>
  <c r="U49" i="8" s="1"/>
  <c r="N49" i="8"/>
  <c r="H49" i="8"/>
  <c r="G49" i="8"/>
  <c r="F49" i="8"/>
  <c r="S48" i="8"/>
  <c r="U48" i="8" s="1"/>
  <c r="N48" i="8"/>
  <c r="H48" i="8"/>
  <c r="G48" i="8"/>
  <c r="F48" i="8"/>
  <c r="S47" i="8"/>
  <c r="U47" i="8" s="1"/>
  <c r="N47" i="8"/>
  <c r="H47" i="8"/>
  <c r="G47" i="8"/>
  <c r="F47" i="8"/>
  <c r="S46" i="8"/>
  <c r="U46" i="8" s="1"/>
  <c r="N46" i="8"/>
  <c r="H46" i="8"/>
  <c r="G46" i="8"/>
  <c r="F46" i="8"/>
  <c r="S45" i="8"/>
  <c r="U45" i="8" s="1"/>
  <c r="N45" i="8"/>
  <c r="H45" i="8"/>
  <c r="G45" i="8"/>
  <c r="F45" i="8"/>
  <c r="S44" i="8"/>
  <c r="U44" i="8" s="1"/>
  <c r="N44" i="8"/>
  <c r="H44" i="8"/>
  <c r="G44" i="8"/>
  <c r="F44" i="8"/>
  <c r="S43" i="8"/>
  <c r="U43" i="8" s="1"/>
  <c r="N43" i="8"/>
  <c r="H43" i="8"/>
  <c r="G43" i="8"/>
  <c r="F43" i="8"/>
  <c r="S42" i="8"/>
  <c r="U42" i="8" s="1"/>
  <c r="N42" i="8"/>
  <c r="H42" i="8"/>
  <c r="G42" i="8"/>
  <c r="F42" i="8"/>
  <c r="S41" i="8"/>
  <c r="U41" i="8" s="1"/>
  <c r="N41" i="8"/>
  <c r="H41" i="8"/>
  <c r="G41" i="8"/>
  <c r="F41" i="8"/>
  <c r="S40" i="8"/>
  <c r="U40" i="8" s="1"/>
  <c r="N40" i="8"/>
  <c r="H40" i="8"/>
  <c r="G40" i="8"/>
  <c r="F40" i="8"/>
  <c r="S39" i="8"/>
  <c r="U39" i="8" s="1"/>
  <c r="N39" i="8"/>
  <c r="H39" i="8"/>
  <c r="G39" i="8"/>
  <c r="F39" i="8"/>
  <c r="S38" i="8"/>
  <c r="U38" i="8" s="1"/>
  <c r="N38" i="8"/>
  <c r="H38" i="8"/>
  <c r="G38" i="8"/>
  <c r="F38" i="8"/>
  <c r="S37" i="8"/>
  <c r="U37" i="8" s="1"/>
  <c r="N37" i="8"/>
  <c r="H37" i="8"/>
  <c r="G37" i="8"/>
  <c r="F37" i="8"/>
  <c r="S36" i="8"/>
  <c r="U36" i="8" s="1"/>
  <c r="N36" i="8"/>
  <c r="H36" i="8"/>
  <c r="G36" i="8"/>
  <c r="F36" i="8"/>
  <c r="S35" i="8"/>
  <c r="U35" i="8" s="1"/>
  <c r="N35" i="8"/>
  <c r="H35" i="8"/>
  <c r="G35" i="8"/>
  <c r="F35" i="8"/>
  <c r="O35" i="8" s="1"/>
  <c r="S34" i="8"/>
  <c r="U34" i="8" s="1"/>
  <c r="N34" i="8"/>
  <c r="H34" i="8"/>
  <c r="G34" i="8"/>
  <c r="F34" i="8"/>
  <c r="S33" i="8"/>
  <c r="U33" i="8" s="1"/>
  <c r="N33" i="8"/>
  <c r="H33" i="8"/>
  <c r="G33" i="8"/>
  <c r="F33" i="8"/>
  <c r="O33" i="8" s="1"/>
  <c r="S32" i="8"/>
  <c r="U32" i="8" s="1"/>
  <c r="N32" i="8"/>
  <c r="H32" i="8"/>
  <c r="G32" i="8"/>
  <c r="F32" i="8"/>
  <c r="S31" i="8"/>
  <c r="U31" i="8" s="1"/>
  <c r="N31" i="8"/>
  <c r="H31" i="8"/>
  <c r="G31" i="8"/>
  <c r="F31" i="8"/>
  <c r="O31" i="8" s="1"/>
  <c r="S30" i="8"/>
  <c r="U30" i="8" s="1"/>
  <c r="N30" i="8"/>
  <c r="H30" i="8"/>
  <c r="G30" i="8"/>
  <c r="F30" i="8"/>
  <c r="S29" i="8"/>
  <c r="U29" i="8" s="1"/>
  <c r="N29" i="8"/>
  <c r="H29" i="8"/>
  <c r="G29" i="8"/>
  <c r="F29" i="8"/>
  <c r="O29" i="8" s="1"/>
  <c r="S28" i="8"/>
  <c r="U28" i="8" s="1"/>
  <c r="N28" i="8"/>
  <c r="H28" i="8"/>
  <c r="G28" i="8"/>
  <c r="F28" i="8"/>
  <c r="S27" i="8"/>
  <c r="U27" i="8" s="1"/>
  <c r="N27" i="8"/>
  <c r="H27" i="8"/>
  <c r="G27" i="8"/>
  <c r="F27" i="8"/>
  <c r="O27" i="8" s="1"/>
  <c r="S26" i="8"/>
  <c r="U26" i="8" s="1"/>
  <c r="N26" i="8"/>
  <c r="H26" i="8"/>
  <c r="G26" i="8"/>
  <c r="F26" i="8"/>
  <c r="S25" i="8"/>
  <c r="U25" i="8" s="1"/>
  <c r="N25" i="8"/>
  <c r="H25" i="8"/>
  <c r="G25" i="8"/>
  <c r="F25" i="8"/>
  <c r="O25" i="8" s="1"/>
  <c r="S24" i="8"/>
  <c r="U24" i="8" s="1"/>
  <c r="N24" i="8"/>
  <c r="H24" i="8"/>
  <c r="G24" i="8"/>
  <c r="F24" i="8"/>
  <c r="S23" i="8"/>
  <c r="U23" i="8" s="1"/>
  <c r="N23" i="8"/>
  <c r="H23" i="8"/>
  <c r="G23" i="8"/>
  <c r="F23" i="8"/>
  <c r="O23" i="8" s="1"/>
  <c r="S22" i="8"/>
  <c r="U22" i="8" s="1"/>
  <c r="N22" i="8"/>
  <c r="H22" i="8"/>
  <c r="G22" i="8"/>
  <c r="F22" i="8"/>
  <c r="S21" i="8"/>
  <c r="U21" i="8" s="1"/>
  <c r="N21" i="8"/>
  <c r="H21" i="8"/>
  <c r="G21" i="8"/>
  <c r="F21" i="8"/>
  <c r="O21" i="8" s="1"/>
  <c r="S20" i="8"/>
  <c r="U20" i="8" s="1"/>
  <c r="N20" i="8"/>
  <c r="H20" i="8"/>
  <c r="G20" i="8"/>
  <c r="F20" i="8"/>
  <c r="S19" i="8"/>
  <c r="U19" i="8" s="1"/>
  <c r="H19" i="8"/>
  <c r="G19" i="8"/>
  <c r="F19" i="8"/>
  <c r="U18" i="8"/>
  <c r="S18" i="8"/>
  <c r="V18" i="8" s="1"/>
  <c r="N18" i="8"/>
  <c r="H18" i="8"/>
  <c r="G18" i="8"/>
  <c r="F18" i="8"/>
  <c r="U17" i="8"/>
  <c r="S17" i="8"/>
  <c r="V17" i="8" s="1"/>
  <c r="N17" i="8"/>
  <c r="H17" i="8"/>
  <c r="G17" i="8"/>
  <c r="F17" i="8"/>
  <c r="S16" i="8"/>
  <c r="U16" i="8" s="1"/>
  <c r="N16" i="8"/>
  <c r="H16" i="8"/>
  <c r="G16" i="8"/>
  <c r="F16" i="8"/>
  <c r="O16" i="8" s="1"/>
  <c r="S15" i="8"/>
  <c r="U15" i="8" s="1"/>
  <c r="N15" i="8"/>
  <c r="H15" i="8"/>
  <c r="G15" i="8"/>
  <c r="F15" i="8"/>
  <c r="S125" i="1"/>
  <c r="S113" i="1"/>
  <c r="V113" i="1" s="1"/>
  <c r="S54" i="1"/>
  <c r="V54" i="1" s="1"/>
  <c r="S73" i="1"/>
  <c r="V73" i="1" s="1"/>
  <c r="S192" i="1"/>
  <c r="V192" i="1" s="1"/>
  <c r="O113" i="1"/>
  <c r="O54" i="1"/>
  <c r="O73" i="1"/>
  <c r="O192" i="1"/>
  <c r="N245" i="1"/>
  <c r="N248" i="1"/>
  <c r="N69" i="1"/>
  <c r="N64" i="1"/>
  <c r="N24" i="1"/>
  <c r="N53" i="1"/>
  <c r="N125" i="1"/>
  <c r="N113" i="1"/>
  <c r="N54" i="1"/>
  <c r="N73" i="1"/>
  <c r="N192" i="1"/>
  <c r="N249" i="1"/>
  <c r="O16" i="12" l="1"/>
  <c r="O18" i="12"/>
  <c r="O20" i="12"/>
  <c r="O22" i="12"/>
  <c r="O24" i="12"/>
  <c r="O26" i="12"/>
  <c r="O28" i="12"/>
  <c r="O30" i="12"/>
  <c r="O33" i="12"/>
  <c r="O16" i="11"/>
  <c r="O20" i="11"/>
  <c r="O22" i="11"/>
  <c r="O24" i="11"/>
  <c r="O26" i="11"/>
  <c r="O15" i="11"/>
  <c r="O17" i="11"/>
  <c r="U18" i="11"/>
  <c r="U19" i="11"/>
  <c r="U20" i="11"/>
  <c r="U21" i="11"/>
  <c r="U22" i="11"/>
  <c r="U23" i="11"/>
  <c r="U24" i="11"/>
  <c r="U25" i="11"/>
  <c r="U26" i="11"/>
  <c r="O28" i="11"/>
  <c r="O30" i="11"/>
  <c r="O32" i="11"/>
  <c r="O34" i="11"/>
  <c r="O36" i="11"/>
  <c r="O38" i="11"/>
  <c r="O40" i="11"/>
  <c r="O42" i="11"/>
  <c r="O44" i="11"/>
  <c r="O46" i="11"/>
  <c r="O48" i="11"/>
  <c r="O50" i="11"/>
  <c r="O52" i="11"/>
  <c r="O54" i="11"/>
  <c r="O25" i="10"/>
  <c r="O28" i="10"/>
  <c r="O30" i="10"/>
  <c r="O32" i="10"/>
  <c r="O34" i="10"/>
  <c r="U35" i="10"/>
  <c r="O37" i="10"/>
  <c r="O39" i="10"/>
  <c r="O16" i="10"/>
  <c r="O18" i="10"/>
  <c r="O20" i="10"/>
  <c r="O22" i="10"/>
  <c r="O24" i="10"/>
  <c r="O26" i="10"/>
  <c r="O27" i="10"/>
  <c r="O29" i="10"/>
  <c r="O31" i="10"/>
  <c r="O33" i="10"/>
  <c r="O35" i="10"/>
  <c r="O36" i="10"/>
  <c r="O38" i="10"/>
  <c r="U39" i="10"/>
  <c r="O42" i="10"/>
  <c r="O44" i="10"/>
  <c r="O46" i="10"/>
  <c r="O50" i="10"/>
  <c r="O52" i="10"/>
  <c r="O54" i="10"/>
  <c r="O56" i="10"/>
  <c r="O58" i="10"/>
  <c r="O60" i="10"/>
  <c r="O62" i="10"/>
  <c r="O64" i="10"/>
  <c r="O66" i="10"/>
  <c r="O68" i="10"/>
  <c r="O70" i="10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O37" i="9"/>
  <c r="O39" i="9"/>
  <c r="O41" i="9"/>
  <c r="O59" i="9"/>
  <c r="O61" i="9"/>
  <c r="O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O16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U35" i="9"/>
  <c r="U36" i="9"/>
  <c r="U37" i="9"/>
  <c r="U38" i="9"/>
  <c r="U39" i="9"/>
  <c r="U40" i="9"/>
  <c r="U41" i="9"/>
  <c r="O43" i="9"/>
  <c r="O44" i="9"/>
  <c r="O45" i="9"/>
  <c r="O47" i="9"/>
  <c r="O49" i="9"/>
  <c r="O51" i="9"/>
  <c r="O53" i="9"/>
  <c r="O55" i="9"/>
  <c r="O57" i="9"/>
  <c r="U58" i="9"/>
  <c r="U59" i="9"/>
  <c r="U60" i="9"/>
  <c r="U61" i="9"/>
  <c r="U62" i="9"/>
  <c r="U63" i="9"/>
  <c r="U18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37" i="8"/>
  <c r="O39" i="8"/>
  <c r="O41" i="8"/>
  <c r="O43" i="8"/>
  <c r="O45" i="8"/>
  <c r="O47" i="8"/>
  <c r="O49" i="8"/>
  <c r="O51" i="8"/>
  <c r="O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O15" i="8"/>
  <c r="O17" i="8"/>
  <c r="O18" i="8"/>
  <c r="O19" i="8"/>
  <c r="O20" i="8"/>
  <c r="O22" i="8"/>
  <c r="O24" i="8"/>
  <c r="O26" i="8"/>
  <c r="O28" i="8"/>
  <c r="O30" i="8"/>
  <c r="O32" i="8"/>
  <c r="O34" i="8"/>
  <c r="O36" i="8"/>
  <c r="O38" i="8"/>
  <c r="O40" i="8"/>
  <c r="O42" i="8"/>
  <c r="O44" i="8"/>
  <c r="O46" i="8"/>
  <c r="O48" i="8"/>
  <c r="O50" i="8"/>
  <c r="O52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15" i="11"/>
  <c r="V16" i="11"/>
  <c r="V17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15" i="10"/>
  <c r="V16" i="10"/>
  <c r="O17" i="10"/>
  <c r="V17" i="10"/>
  <c r="U17" i="10"/>
  <c r="U18" i="10"/>
  <c r="U19" i="10"/>
  <c r="U20" i="10"/>
  <c r="U21" i="10"/>
  <c r="U22" i="10"/>
  <c r="V27" i="10"/>
  <c r="V28" i="10"/>
  <c r="V29" i="10"/>
  <c r="V30" i="10"/>
  <c r="V31" i="10"/>
  <c r="V32" i="10"/>
  <c r="V33" i="10"/>
  <c r="V34" i="10"/>
  <c r="V36" i="10"/>
  <c r="V37" i="10"/>
  <c r="V38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15" i="9"/>
  <c r="V16" i="9"/>
  <c r="V17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15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U192" i="1"/>
  <c r="U54" i="1"/>
  <c r="U73" i="1"/>
  <c r="U113" i="1"/>
  <c r="V125" i="1" l="1"/>
  <c r="U64" i="1"/>
  <c r="U53" i="1"/>
  <c r="U125" i="1"/>
  <c r="S245" i="1"/>
  <c r="S248" i="1"/>
  <c r="S69" i="1"/>
  <c r="V69" i="1" s="1"/>
  <c r="S64" i="1"/>
  <c r="V64" i="1" s="1"/>
  <c r="S24" i="1"/>
  <c r="V24" i="1" s="1"/>
  <c r="S53" i="1"/>
  <c r="V53" i="1" s="1"/>
  <c r="F245" i="1"/>
  <c r="G245" i="1"/>
  <c r="H245" i="1"/>
  <c r="F248" i="1"/>
  <c r="G248" i="1"/>
  <c r="H248" i="1"/>
  <c r="F69" i="1"/>
  <c r="G69" i="1"/>
  <c r="H69" i="1"/>
  <c r="F64" i="1"/>
  <c r="G64" i="1"/>
  <c r="H64" i="1"/>
  <c r="F24" i="1"/>
  <c r="G24" i="1"/>
  <c r="H24" i="1"/>
  <c r="F53" i="1"/>
  <c r="G53" i="1"/>
  <c r="H53" i="1"/>
  <c r="F125" i="1"/>
  <c r="G125" i="1"/>
  <c r="H125" i="1"/>
  <c r="O53" i="1" l="1"/>
  <c r="O64" i="1"/>
  <c r="O248" i="1"/>
  <c r="U24" i="1"/>
  <c r="U69" i="1"/>
  <c r="O125" i="1"/>
  <c r="O24" i="1"/>
  <c r="O69" i="1"/>
  <c r="O245" i="1"/>
  <c r="F65" i="1"/>
  <c r="G65" i="1"/>
  <c r="H65" i="1"/>
  <c r="F56" i="1"/>
  <c r="G56" i="1"/>
  <c r="H56" i="1"/>
  <c r="F42" i="1"/>
  <c r="G42" i="1"/>
  <c r="H42" i="1"/>
  <c r="F57" i="1"/>
  <c r="G57" i="1"/>
  <c r="H57" i="1"/>
  <c r="F25" i="1"/>
  <c r="G25" i="1"/>
  <c r="H25" i="1"/>
  <c r="F26" i="1"/>
  <c r="G26" i="1"/>
  <c r="H26" i="1"/>
  <c r="F27" i="1"/>
  <c r="G27" i="1"/>
  <c r="H27" i="1"/>
  <c r="F58" i="1"/>
  <c r="G58" i="1"/>
  <c r="H58" i="1"/>
  <c r="F43" i="1"/>
  <c r="G43" i="1"/>
  <c r="H43" i="1"/>
  <c r="F59" i="1"/>
  <c r="G59" i="1"/>
  <c r="H59" i="1"/>
  <c r="F44" i="1"/>
  <c r="G44" i="1"/>
  <c r="H44" i="1"/>
  <c r="F36" i="1"/>
  <c r="G36" i="1"/>
  <c r="H36" i="1"/>
  <c r="F37" i="1"/>
  <c r="G37" i="1"/>
  <c r="H37" i="1"/>
  <c r="F60" i="1"/>
  <c r="G60" i="1"/>
  <c r="H60" i="1"/>
  <c r="F31" i="1"/>
  <c r="G31" i="1"/>
  <c r="H31" i="1"/>
  <c r="F45" i="1"/>
  <c r="G45" i="1"/>
  <c r="H45" i="1"/>
  <c r="F19" i="1"/>
  <c r="G19" i="1"/>
  <c r="H19" i="1"/>
  <c r="F61" i="1"/>
  <c r="G61" i="1"/>
  <c r="H61" i="1"/>
  <c r="F46" i="1"/>
  <c r="G46" i="1"/>
  <c r="H46" i="1"/>
  <c r="F38" i="1"/>
  <c r="G38" i="1"/>
  <c r="H38" i="1"/>
  <c r="F67" i="1"/>
  <c r="G67" i="1"/>
  <c r="H67" i="1"/>
  <c r="F47" i="1"/>
  <c r="G47" i="1"/>
  <c r="H47" i="1"/>
  <c r="F48" i="1"/>
  <c r="G48" i="1"/>
  <c r="H48" i="1"/>
  <c r="F49" i="1"/>
  <c r="G49" i="1"/>
  <c r="H49" i="1"/>
  <c r="F32" i="1"/>
  <c r="G32" i="1"/>
  <c r="H32" i="1"/>
  <c r="F16" i="1"/>
  <c r="G16" i="1"/>
  <c r="H16" i="1"/>
  <c r="F20" i="1"/>
  <c r="G20" i="1"/>
  <c r="H20" i="1"/>
  <c r="F66" i="1"/>
  <c r="G66" i="1"/>
  <c r="H66" i="1"/>
  <c r="F50" i="1"/>
  <c r="G50" i="1"/>
  <c r="H50" i="1"/>
  <c r="F39" i="1"/>
  <c r="G39" i="1"/>
  <c r="H39" i="1"/>
  <c r="F21" i="1"/>
  <c r="G21" i="1"/>
  <c r="H21" i="1"/>
  <c r="F28" i="1"/>
  <c r="G28" i="1"/>
  <c r="H28" i="1"/>
  <c r="F40" i="1"/>
  <c r="G40" i="1"/>
  <c r="H40" i="1"/>
  <c r="F22" i="1"/>
  <c r="G22" i="1"/>
  <c r="H22" i="1"/>
  <c r="F33" i="1"/>
  <c r="G33" i="1"/>
  <c r="H33" i="1"/>
  <c r="F15" i="1"/>
  <c r="G15" i="1"/>
  <c r="H15" i="1"/>
  <c r="F29" i="1"/>
  <c r="G29" i="1"/>
  <c r="H29" i="1"/>
  <c r="F17" i="1"/>
  <c r="G17" i="1"/>
  <c r="H17" i="1"/>
  <c r="F18" i="1"/>
  <c r="G18" i="1"/>
  <c r="H18" i="1"/>
  <c r="F68" i="1"/>
  <c r="G68" i="1"/>
  <c r="H68" i="1"/>
  <c r="F62" i="1"/>
  <c r="G62" i="1"/>
  <c r="H62" i="1"/>
  <c r="F34" i="1"/>
  <c r="G34" i="1"/>
  <c r="H34" i="1"/>
  <c r="F35" i="1"/>
  <c r="G35" i="1"/>
  <c r="H35" i="1"/>
  <c r="F30" i="1"/>
  <c r="G30" i="1"/>
  <c r="H30" i="1"/>
  <c r="F23" i="1"/>
  <c r="G23" i="1"/>
  <c r="H23" i="1"/>
  <c r="F51" i="1"/>
  <c r="G51" i="1"/>
  <c r="H51" i="1"/>
  <c r="F41" i="1"/>
  <c r="G41" i="1"/>
  <c r="H41" i="1"/>
  <c r="F52" i="1"/>
  <c r="G52" i="1"/>
  <c r="H52" i="1"/>
  <c r="F63" i="1"/>
  <c r="G63" i="1"/>
  <c r="H63" i="1"/>
  <c r="F79" i="1"/>
  <c r="G79" i="1"/>
  <c r="H79" i="1"/>
  <c r="F95" i="1"/>
  <c r="G95" i="1"/>
  <c r="H95" i="1"/>
  <c r="F86" i="1"/>
  <c r="G86" i="1"/>
  <c r="H86" i="1"/>
  <c r="F88" i="1"/>
  <c r="G88" i="1"/>
  <c r="H88" i="1"/>
  <c r="F132" i="1"/>
  <c r="G132" i="1"/>
  <c r="H132" i="1"/>
  <c r="F89" i="1"/>
  <c r="G89" i="1"/>
  <c r="H89" i="1"/>
  <c r="F96" i="1"/>
  <c r="G96" i="1"/>
  <c r="H96" i="1"/>
  <c r="F77" i="1"/>
  <c r="G77" i="1"/>
  <c r="H77" i="1"/>
  <c r="F82" i="1"/>
  <c r="G82" i="1"/>
  <c r="H82" i="1"/>
  <c r="F83" i="1"/>
  <c r="G83" i="1"/>
  <c r="H83" i="1"/>
  <c r="F80" i="1"/>
  <c r="G80" i="1"/>
  <c r="H80" i="1"/>
  <c r="F107" i="1"/>
  <c r="G107" i="1"/>
  <c r="H107" i="1"/>
  <c r="F97" i="1"/>
  <c r="G97" i="1"/>
  <c r="H97" i="1"/>
  <c r="F90" i="1"/>
  <c r="G90" i="1"/>
  <c r="H90" i="1"/>
  <c r="F98" i="1"/>
  <c r="G98" i="1"/>
  <c r="H98" i="1"/>
  <c r="F126" i="1"/>
  <c r="G126" i="1"/>
  <c r="H126" i="1"/>
  <c r="F131" i="1"/>
  <c r="G131" i="1"/>
  <c r="H131" i="1"/>
  <c r="F119" i="1"/>
  <c r="G119" i="1"/>
  <c r="H119" i="1"/>
  <c r="F120" i="1"/>
  <c r="G120" i="1"/>
  <c r="H120" i="1"/>
  <c r="F114" i="1"/>
  <c r="G114" i="1"/>
  <c r="H114" i="1"/>
  <c r="F99" i="1"/>
  <c r="G99" i="1"/>
  <c r="H99" i="1"/>
  <c r="F84" i="1"/>
  <c r="G84" i="1"/>
  <c r="H84" i="1"/>
  <c r="F115" i="1"/>
  <c r="G115" i="1"/>
  <c r="H115" i="1"/>
  <c r="F121" i="1"/>
  <c r="G121" i="1"/>
  <c r="H121" i="1"/>
  <c r="F127" i="1"/>
  <c r="G127" i="1"/>
  <c r="H127" i="1"/>
  <c r="F128" i="1"/>
  <c r="G128" i="1"/>
  <c r="H128" i="1"/>
  <c r="F75" i="1"/>
  <c r="G75" i="1"/>
  <c r="H75" i="1"/>
  <c r="F100" i="1"/>
  <c r="G100" i="1"/>
  <c r="H100" i="1"/>
  <c r="F91" i="1"/>
  <c r="G91" i="1"/>
  <c r="H91" i="1"/>
  <c r="F103" i="1"/>
  <c r="G103" i="1"/>
  <c r="H103" i="1"/>
  <c r="F122" i="1"/>
  <c r="G122" i="1"/>
  <c r="H122" i="1"/>
  <c r="F92" i="1"/>
  <c r="G92" i="1"/>
  <c r="H92" i="1"/>
  <c r="F108" i="1"/>
  <c r="G108" i="1"/>
  <c r="H108" i="1"/>
  <c r="F101" i="1"/>
  <c r="G101" i="1"/>
  <c r="H101" i="1"/>
  <c r="F93" i="1"/>
  <c r="G93" i="1"/>
  <c r="H93" i="1"/>
  <c r="F109" i="1"/>
  <c r="G109" i="1"/>
  <c r="H109" i="1"/>
  <c r="F110" i="1"/>
  <c r="G110" i="1"/>
  <c r="H110" i="1"/>
  <c r="F129" i="1"/>
  <c r="G129" i="1"/>
  <c r="H129" i="1"/>
  <c r="F130" i="1"/>
  <c r="G130" i="1"/>
  <c r="H130" i="1"/>
  <c r="F70" i="1"/>
  <c r="G70" i="1"/>
  <c r="H70" i="1"/>
  <c r="F87" i="1"/>
  <c r="G87" i="1"/>
  <c r="H87" i="1"/>
  <c r="F81" i="1"/>
  <c r="G81" i="1"/>
  <c r="H81" i="1"/>
  <c r="F94" i="1"/>
  <c r="G94" i="1"/>
  <c r="H94" i="1"/>
  <c r="F116" i="1"/>
  <c r="G116" i="1"/>
  <c r="H116" i="1"/>
  <c r="F76" i="1"/>
  <c r="G76" i="1"/>
  <c r="H76" i="1"/>
  <c r="F102" i="1"/>
  <c r="G102" i="1"/>
  <c r="H102" i="1"/>
  <c r="F71" i="1"/>
  <c r="G71" i="1"/>
  <c r="H71" i="1"/>
  <c r="F72" i="1"/>
  <c r="G72" i="1"/>
  <c r="H72" i="1"/>
  <c r="F74" i="1"/>
  <c r="G74" i="1"/>
  <c r="H74" i="1"/>
  <c r="F104" i="1"/>
  <c r="G104" i="1"/>
  <c r="H104" i="1"/>
  <c r="F85" i="1"/>
  <c r="G85" i="1"/>
  <c r="H85" i="1"/>
  <c r="F105" i="1"/>
  <c r="G105" i="1"/>
  <c r="H105" i="1"/>
  <c r="F117" i="1"/>
  <c r="G117" i="1"/>
  <c r="H117" i="1"/>
  <c r="F118" i="1"/>
  <c r="G118" i="1"/>
  <c r="H118" i="1"/>
  <c r="F78" i="1"/>
  <c r="G78" i="1"/>
  <c r="H78" i="1"/>
  <c r="F111" i="1"/>
  <c r="G111" i="1"/>
  <c r="H111" i="1"/>
  <c r="F106" i="1"/>
  <c r="G106" i="1"/>
  <c r="H106" i="1"/>
  <c r="F123" i="1"/>
  <c r="G123" i="1"/>
  <c r="H123" i="1"/>
  <c r="F112" i="1"/>
  <c r="G112" i="1"/>
  <c r="H112" i="1"/>
  <c r="F124" i="1"/>
  <c r="G124" i="1"/>
  <c r="H124" i="1"/>
  <c r="F163" i="1"/>
  <c r="G163" i="1"/>
  <c r="H163" i="1"/>
  <c r="F164" i="1"/>
  <c r="G164" i="1"/>
  <c r="H164" i="1"/>
  <c r="F167" i="1"/>
  <c r="G167" i="1"/>
  <c r="H167" i="1"/>
  <c r="F133" i="1"/>
  <c r="G133" i="1"/>
  <c r="H133" i="1"/>
  <c r="F138" i="1"/>
  <c r="G138" i="1"/>
  <c r="H138" i="1"/>
  <c r="F140" i="1"/>
  <c r="G140" i="1"/>
  <c r="H140" i="1"/>
  <c r="F141" i="1"/>
  <c r="G141" i="1"/>
  <c r="H141" i="1"/>
  <c r="F136" i="1"/>
  <c r="G136" i="1"/>
  <c r="H136" i="1"/>
  <c r="F146" i="1"/>
  <c r="G146" i="1"/>
  <c r="H146" i="1"/>
  <c r="F157" i="1"/>
  <c r="G157" i="1"/>
  <c r="H157" i="1"/>
  <c r="F171" i="1"/>
  <c r="G171" i="1"/>
  <c r="H171" i="1"/>
  <c r="F161" i="1"/>
  <c r="G161" i="1"/>
  <c r="H161" i="1"/>
  <c r="F153" i="1"/>
  <c r="G153" i="1"/>
  <c r="H153" i="1"/>
  <c r="F134" i="1"/>
  <c r="G134" i="1"/>
  <c r="H134" i="1"/>
  <c r="F165" i="1"/>
  <c r="G165" i="1"/>
  <c r="H165" i="1"/>
  <c r="F158" i="1"/>
  <c r="G158" i="1"/>
  <c r="H158" i="1"/>
  <c r="F166" i="1"/>
  <c r="G166" i="1"/>
  <c r="H166" i="1"/>
  <c r="F184" i="1"/>
  <c r="G184" i="1"/>
  <c r="H184" i="1"/>
  <c r="F180" i="1"/>
  <c r="G180" i="1"/>
  <c r="H180" i="1"/>
  <c r="F174" i="1"/>
  <c r="G174" i="1"/>
  <c r="H174" i="1"/>
  <c r="F187" i="1"/>
  <c r="G187" i="1"/>
  <c r="H187" i="1"/>
  <c r="F181" i="1"/>
  <c r="G181" i="1"/>
  <c r="H181" i="1"/>
  <c r="F185" i="1"/>
  <c r="G185" i="1"/>
  <c r="H185" i="1"/>
  <c r="F142" i="1"/>
  <c r="G142" i="1"/>
  <c r="H142" i="1"/>
  <c r="F147" i="1"/>
  <c r="G147" i="1"/>
  <c r="H147" i="1"/>
  <c r="F148" i="1"/>
  <c r="G148" i="1"/>
  <c r="H148" i="1"/>
  <c r="F154" i="1"/>
  <c r="G154" i="1"/>
  <c r="H154" i="1"/>
  <c r="F175" i="1"/>
  <c r="G175" i="1"/>
  <c r="H175" i="1"/>
  <c r="F182" i="1"/>
  <c r="G182" i="1"/>
  <c r="H182" i="1"/>
  <c r="F183" i="1"/>
  <c r="G183" i="1"/>
  <c r="H183" i="1"/>
  <c r="F176" i="1"/>
  <c r="G176" i="1"/>
  <c r="H176" i="1"/>
  <c r="F177" i="1"/>
  <c r="G177" i="1"/>
  <c r="H177" i="1"/>
  <c r="F172" i="1"/>
  <c r="G172" i="1"/>
  <c r="H172" i="1"/>
  <c r="F159" i="1"/>
  <c r="G159" i="1"/>
  <c r="H159" i="1"/>
  <c r="F178" i="1"/>
  <c r="G178" i="1"/>
  <c r="H178" i="1"/>
  <c r="F152" i="1"/>
  <c r="G152" i="1"/>
  <c r="H152" i="1"/>
  <c r="F160" i="1"/>
  <c r="G160" i="1"/>
  <c r="H160" i="1"/>
  <c r="F150" i="1"/>
  <c r="G150" i="1"/>
  <c r="H150" i="1"/>
  <c r="F143" i="1"/>
  <c r="G143" i="1"/>
  <c r="H143" i="1"/>
  <c r="F135" i="1"/>
  <c r="G135" i="1"/>
  <c r="H135" i="1"/>
  <c r="F162" i="1"/>
  <c r="G162" i="1"/>
  <c r="H162" i="1"/>
  <c r="F137" i="1"/>
  <c r="G137" i="1"/>
  <c r="H137" i="1"/>
  <c r="F145" i="1"/>
  <c r="G145" i="1"/>
  <c r="H145" i="1"/>
  <c r="F155" i="1"/>
  <c r="G155" i="1"/>
  <c r="H155" i="1"/>
  <c r="F156" i="1"/>
  <c r="G156" i="1"/>
  <c r="H156" i="1"/>
  <c r="F168" i="1"/>
  <c r="G168" i="1"/>
  <c r="H168" i="1"/>
  <c r="F188" i="1"/>
  <c r="G188" i="1"/>
  <c r="H188" i="1"/>
  <c r="F149" i="1"/>
  <c r="G149" i="1"/>
  <c r="H149" i="1"/>
  <c r="F144" i="1"/>
  <c r="G144" i="1"/>
  <c r="H144" i="1"/>
  <c r="F151" i="1"/>
  <c r="G151" i="1"/>
  <c r="H151" i="1"/>
  <c r="F139" i="1"/>
  <c r="G139" i="1"/>
  <c r="H139" i="1"/>
  <c r="F186" i="1"/>
  <c r="G186" i="1"/>
  <c r="H186" i="1"/>
  <c r="F179" i="1"/>
  <c r="G179" i="1"/>
  <c r="H179" i="1"/>
  <c r="F173" i="1"/>
  <c r="G173" i="1"/>
  <c r="H173" i="1"/>
  <c r="F169" i="1"/>
  <c r="G169" i="1"/>
  <c r="H169" i="1"/>
  <c r="F170" i="1"/>
  <c r="G170" i="1"/>
  <c r="H170" i="1"/>
  <c r="F193" i="1"/>
  <c r="G193" i="1"/>
  <c r="H193" i="1"/>
  <c r="F204" i="1"/>
  <c r="G204" i="1"/>
  <c r="H204" i="1"/>
  <c r="F226" i="1"/>
  <c r="G226" i="1"/>
  <c r="H226" i="1"/>
  <c r="F205" i="1"/>
  <c r="G205" i="1"/>
  <c r="H205" i="1"/>
  <c r="F206" i="1"/>
  <c r="G206" i="1"/>
  <c r="H206" i="1"/>
  <c r="F201" i="1"/>
  <c r="G201" i="1"/>
  <c r="H201" i="1"/>
  <c r="F215" i="1"/>
  <c r="G215" i="1"/>
  <c r="H215" i="1"/>
  <c r="F228" i="1"/>
  <c r="G228" i="1"/>
  <c r="H228" i="1"/>
  <c r="F209" i="1"/>
  <c r="G209" i="1"/>
  <c r="H209" i="1"/>
  <c r="F216" i="1"/>
  <c r="G216" i="1"/>
  <c r="H216" i="1"/>
  <c r="F190" i="1"/>
  <c r="G190" i="1"/>
  <c r="H190" i="1"/>
  <c r="F227" i="1"/>
  <c r="G227" i="1"/>
  <c r="H227" i="1"/>
  <c r="F207" i="1"/>
  <c r="G207" i="1"/>
  <c r="H207" i="1"/>
  <c r="F221" i="1"/>
  <c r="G221" i="1"/>
  <c r="H221" i="1"/>
  <c r="F210" i="1"/>
  <c r="G210" i="1"/>
  <c r="H210" i="1"/>
  <c r="F217" i="1"/>
  <c r="G217" i="1"/>
  <c r="H217" i="1"/>
  <c r="F211" i="1"/>
  <c r="G211" i="1"/>
  <c r="H211" i="1"/>
  <c r="F218" i="1"/>
  <c r="G218" i="1"/>
  <c r="H218" i="1"/>
  <c r="F195" i="1"/>
  <c r="G195" i="1"/>
  <c r="H195" i="1"/>
  <c r="F198" i="1"/>
  <c r="G198" i="1"/>
  <c r="H198" i="1"/>
  <c r="F202" i="1"/>
  <c r="G202" i="1"/>
  <c r="H202" i="1"/>
  <c r="F203" i="1"/>
  <c r="G203" i="1"/>
  <c r="H203" i="1"/>
  <c r="F222" i="1"/>
  <c r="G222" i="1"/>
  <c r="H222" i="1"/>
  <c r="F199" i="1"/>
  <c r="G199" i="1"/>
  <c r="H199" i="1"/>
  <c r="F191" i="1"/>
  <c r="G191" i="1"/>
  <c r="H191" i="1"/>
  <c r="F212" i="1"/>
  <c r="G212" i="1"/>
  <c r="H212" i="1"/>
  <c r="F200" i="1"/>
  <c r="G200" i="1"/>
  <c r="H200" i="1"/>
  <c r="F194" i="1"/>
  <c r="G194" i="1"/>
  <c r="H194" i="1"/>
  <c r="F213" i="1"/>
  <c r="G213" i="1"/>
  <c r="H213" i="1"/>
  <c r="F196" i="1"/>
  <c r="G196" i="1"/>
  <c r="H196" i="1"/>
  <c r="F208" i="1"/>
  <c r="G208" i="1"/>
  <c r="H208" i="1"/>
  <c r="F219" i="1"/>
  <c r="G219" i="1"/>
  <c r="H219" i="1"/>
  <c r="F214" i="1"/>
  <c r="G214" i="1"/>
  <c r="H214" i="1"/>
  <c r="F223" i="1"/>
  <c r="G223" i="1"/>
  <c r="H223" i="1"/>
  <c r="F224" i="1"/>
  <c r="G224" i="1"/>
  <c r="H224" i="1"/>
  <c r="F189" i="1"/>
  <c r="G189" i="1"/>
  <c r="H189" i="1"/>
  <c r="F197" i="1"/>
  <c r="G197" i="1"/>
  <c r="H197" i="1"/>
  <c r="F220" i="1"/>
  <c r="G220" i="1"/>
  <c r="H220" i="1"/>
  <c r="F225" i="1"/>
  <c r="G225" i="1"/>
  <c r="H225" i="1"/>
  <c r="F233" i="1"/>
  <c r="G233" i="1"/>
  <c r="H233" i="1"/>
  <c r="F236" i="1"/>
  <c r="G236" i="1"/>
  <c r="H236" i="1"/>
  <c r="F239" i="1"/>
  <c r="G239" i="1"/>
  <c r="H239" i="1"/>
  <c r="F237" i="1"/>
  <c r="G237" i="1"/>
  <c r="H237" i="1"/>
  <c r="F238" i="1"/>
  <c r="G238" i="1"/>
  <c r="H238" i="1"/>
  <c r="F240" i="1"/>
  <c r="G240" i="1"/>
  <c r="H240" i="1"/>
  <c r="F242" i="1"/>
  <c r="G242" i="1"/>
  <c r="H242" i="1"/>
  <c r="F246" i="1"/>
  <c r="G246" i="1"/>
  <c r="H246" i="1"/>
  <c r="F234" i="1"/>
  <c r="G234" i="1"/>
  <c r="H234" i="1"/>
  <c r="F243" i="1"/>
  <c r="G243" i="1"/>
  <c r="H243" i="1"/>
  <c r="F230" i="1"/>
  <c r="G230" i="1"/>
  <c r="H230" i="1"/>
  <c r="F247" i="1"/>
  <c r="G247" i="1"/>
  <c r="H247" i="1"/>
  <c r="F241" i="1"/>
  <c r="G241" i="1"/>
  <c r="H241" i="1"/>
  <c r="F231" i="1"/>
  <c r="G231" i="1"/>
  <c r="H231" i="1"/>
  <c r="F235" i="1"/>
  <c r="G235" i="1"/>
  <c r="H235" i="1"/>
  <c r="F244" i="1"/>
  <c r="G244" i="1"/>
  <c r="H244" i="1"/>
  <c r="F229" i="1"/>
  <c r="G229" i="1"/>
  <c r="H229" i="1"/>
  <c r="F232" i="1"/>
  <c r="G232" i="1"/>
  <c r="H232" i="1"/>
  <c r="S68" i="1"/>
  <c r="V68" i="1" s="1"/>
  <c r="S62" i="1"/>
  <c r="V62" i="1" s="1"/>
  <c r="S34" i="1"/>
  <c r="V34" i="1" s="1"/>
  <c r="S35" i="1"/>
  <c r="V35" i="1" s="1"/>
  <c r="S30" i="1"/>
  <c r="V30" i="1" s="1"/>
  <c r="S118" i="1"/>
  <c r="V118" i="1" s="1"/>
  <c r="S78" i="1"/>
  <c r="V78" i="1" s="1"/>
  <c r="S188" i="1"/>
  <c r="V188" i="1" s="1"/>
  <c r="S149" i="1"/>
  <c r="V149" i="1" s="1"/>
  <c r="S144" i="1"/>
  <c r="S151" i="1"/>
  <c r="V151" i="1" s="1"/>
  <c r="S139" i="1"/>
  <c r="V139" i="1" s="1"/>
  <c r="S186" i="1"/>
  <c r="V186" i="1" s="1"/>
  <c r="S208" i="1"/>
  <c r="V208" i="1" s="1"/>
  <c r="S219" i="1"/>
  <c r="V219" i="1" s="1"/>
  <c r="S214" i="1"/>
  <c r="V214" i="1" s="1"/>
  <c r="S223" i="1"/>
  <c r="V223" i="1" s="1"/>
  <c r="S224" i="1"/>
  <c r="V224" i="1" s="1"/>
  <c r="S189" i="1"/>
  <c r="V189" i="1" s="1"/>
  <c r="S197" i="1"/>
  <c r="V197" i="1" s="1"/>
  <c r="S229" i="1"/>
  <c r="V229" i="1" s="1"/>
  <c r="S232" i="1"/>
  <c r="V232" i="1" s="1"/>
  <c r="O68" i="1"/>
  <c r="O62" i="1"/>
  <c r="O34" i="1"/>
  <c r="O35" i="1"/>
  <c r="O30" i="1"/>
  <c r="O118" i="1"/>
  <c r="O78" i="1"/>
  <c r="O188" i="1"/>
  <c r="O149" i="1"/>
  <c r="O144" i="1"/>
  <c r="O151" i="1"/>
  <c r="O139" i="1"/>
  <c r="O186" i="1"/>
  <c r="O208" i="1"/>
  <c r="O219" i="1"/>
  <c r="O214" i="1"/>
  <c r="O223" i="1"/>
  <c r="O224" i="1"/>
  <c r="O189" i="1"/>
  <c r="O197" i="1"/>
  <c r="N62" i="1"/>
  <c r="N34" i="1"/>
  <c r="N35" i="1"/>
  <c r="N30" i="1"/>
  <c r="N118" i="1"/>
  <c r="N78" i="1"/>
  <c r="N188" i="1"/>
  <c r="N149" i="1"/>
  <c r="N144" i="1"/>
  <c r="N151" i="1"/>
  <c r="N139" i="1"/>
  <c r="N186" i="1"/>
  <c r="N208" i="1"/>
  <c r="N219" i="1"/>
  <c r="N214" i="1"/>
  <c r="N223" i="1"/>
  <c r="N224" i="1"/>
  <c r="N189" i="1"/>
  <c r="N197" i="1"/>
  <c r="N229" i="1"/>
  <c r="N232" i="1"/>
  <c r="N68" i="1"/>
  <c r="O229" i="1" l="1"/>
  <c r="O232" i="1"/>
  <c r="U232" i="1"/>
  <c r="U197" i="1"/>
  <c r="U224" i="1"/>
  <c r="U214" i="1"/>
  <c r="U208" i="1"/>
  <c r="U139" i="1"/>
  <c r="U144" i="1"/>
  <c r="U188" i="1"/>
  <c r="U118" i="1"/>
  <c r="U35" i="1"/>
  <c r="U62" i="1"/>
  <c r="U229" i="1"/>
  <c r="U189" i="1"/>
  <c r="U223" i="1"/>
  <c r="U219" i="1"/>
  <c r="U186" i="1"/>
  <c r="U151" i="1"/>
  <c r="U149" i="1"/>
  <c r="U78" i="1"/>
  <c r="U30" i="1"/>
  <c r="U34" i="1"/>
  <c r="U68" i="1"/>
  <c r="O19" i="1"/>
  <c r="O99" i="1"/>
  <c r="O142" i="1"/>
  <c r="O45" i="1" l="1"/>
  <c r="O126" i="1"/>
  <c r="O131" i="1"/>
  <c r="O119" i="1"/>
  <c r="O120" i="1"/>
  <c r="O114" i="1"/>
  <c r="O184" i="1"/>
  <c r="O180" i="1"/>
  <c r="O174" i="1"/>
  <c r="O187" i="1"/>
  <c r="O181" i="1"/>
  <c r="O185" i="1"/>
  <c r="N45" i="1"/>
  <c r="N126" i="1"/>
  <c r="N131" i="1"/>
  <c r="N119" i="1"/>
  <c r="N120" i="1"/>
  <c r="N114" i="1"/>
  <c r="N184" i="1"/>
  <c r="N180" i="1"/>
  <c r="N174" i="1"/>
  <c r="N187" i="1"/>
  <c r="N181" i="1"/>
  <c r="N185" i="1"/>
  <c r="N23" i="1" l="1"/>
  <c r="N51" i="1"/>
  <c r="N41" i="1"/>
  <c r="N111" i="1"/>
  <c r="N106" i="1"/>
  <c r="N179" i="1"/>
  <c r="N173" i="1"/>
  <c r="N213" i="1"/>
  <c r="N104" i="1"/>
  <c r="N74" i="1"/>
  <c r="N194" i="1"/>
  <c r="N200" i="1"/>
  <c r="N72" i="1"/>
  <c r="N20" i="1"/>
  <c r="N76" i="1"/>
  <c r="N102" i="1"/>
  <c r="N71" i="1"/>
  <c r="N40" i="1"/>
  <c r="N156" i="1"/>
  <c r="N155" i="1"/>
  <c r="N28" i="1"/>
  <c r="N21" i="1"/>
  <c r="N196" i="1"/>
  <c r="N39" i="1"/>
  <c r="N50" i="1"/>
  <c r="N66" i="1"/>
  <c r="N85" i="1"/>
  <c r="N244" i="1"/>
  <c r="N117" i="1"/>
  <c r="N18" i="1"/>
  <c r="N17" i="1"/>
  <c r="N29" i="1"/>
  <c r="N15" i="1"/>
  <c r="N105" i="1"/>
  <c r="N33" i="1"/>
  <c r="N22" i="1"/>
  <c r="N168" i="1"/>
  <c r="N52" i="1"/>
  <c r="N63" i="1"/>
  <c r="N123" i="1"/>
  <c r="N112" i="1"/>
  <c r="N124" i="1"/>
  <c r="N169" i="1"/>
  <c r="N170" i="1"/>
  <c r="N220" i="1"/>
  <c r="N225" i="1"/>
  <c r="N55" i="1"/>
  <c r="N163" i="1"/>
  <c r="N164" i="1"/>
  <c r="N167" i="1"/>
  <c r="N133" i="1"/>
  <c r="N138" i="1"/>
  <c r="N79" i="1"/>
  <c r="N140" i="1"/>
  <c r="N141" i="1"/>
  <c r="N136" i="1"/>
  <c r="N193" i="1"/>
  <c r="N38" i="1"/>
  <c r="N61" i="1"/>
  <c r="N46" i="1"/>
  <c r="N93" i="1"/>
  <c r="N92" i="1"/>
  <c r="N110" i="1"/>
  <c r="N109" i="1"/>
  <c r="N75" i="1"/>
  <c r="N100" i="1"/>
  <c r="N91" i="1"/>
  <c r="N129" i="1"/>
  <c r="N122" i="1"/>
  <c r="N103" i="1"/>
  <c r="N108" i="1"/>
  <c r="N101" i="1"/>
  <c r="N159" i="1"/>
  <c r="N182" i="1"/>
  <c r="N175" i="1"/>
  <c r="N183" i="1"/>
  <c r="N176" i="1"/>
  <c r="N172" i="1"/>
  <c r="N177" i="1"/>
  <c r="N207" i="1"/>
  <c r="N227" i="1"/>
  <c r="N217" i="1"/>
  <c r="N221" i="1"/>
  <c r="N210" i="1"/>
  <c r="N98" i="1"/>
  <c r="N230" i="1"/>
  <c r="N247" i="1"/>
  <c r="N241" i="1"/>
  <c r="N231" i="1"/>
  <c r="N235" i="1"/>
  <c r="N211" i="1"/>
  <c r="N218" i="1"/>
  <c r="N195" i="1"/>
  <c r="N198" i="1"/>
  <c r="N202" i="1"/>
  <c r="N203" i="1"/>
  <c r="N222" i="1"/>
  <c r="N199" i="1"/>
  <c r="N191" i="1"/>
  <c r="N212" i="1"/>
  <c r="N130" i="1"/>
  <c r="N70" i="1"/>
  <c r="N87" i="1"/>
  <c r="N81" i="1"/>
  <c r="N94" i="1"/>
  <c r="N116" i="1"/>
  <c r="N178" i="1"/>
  <c r="N152" i="1"/>
  <c r="N160" i="1"/>
  <c r="N150" i="1"/>
  <c r="N143" i="1"/>
  <c r="N135" i="1"/>
  <c r="N162" i="1"/>
  <c r="N137" i="1"/>
  <c r="N145" i="1"/>
  <c r="N67" i="1"/>
  <c r="N47" i="1"/>
  <c r="N48" i="1"/>
  <c r="N49" i="1"/>
  <c r="N32" i="1"/>
  <c r="N16" i="1"/>
  <c r="N243" i="1"/>
  <c r="N216" i="1"/>
  <c r="N190" i="1"/>
  <c r="N148" i="1"/>
  <c r="N154" i="1"/>
  <c r="N115" i="1"/>
  <c r="N121" i="1"/>
  <c r="N127" i="1"/>
  <c r="N128" i="1"/>
  <c r="N84" i="1"/>
  <c r="N147" i="1"/>
  <c r="N215" i="1"/>
  <c r="N228" i="1"/>
  <c r="N209" i="1"/>
  <c r="N234" i="1"/>
  <c r="N59" i="1"/>
  <c r="N43" i="1"/>
  <c r="N56" i="1"/>
  <c r="N58" i="1"/>
  <c r="N65" i="1"/>
  <c r="N37" i="1"/>
  <c r="N27" i="1"/>
  <c r="N42" i="1"/>
  <c r="N44" i="1"/>
  <c r="N26" i="1"/>
  <c r="N36" i="1"/>
  <c r="N86" i="1"/>
  <c r="N96" i="1"/>
  <c r="N95" i="1"/>
  <c r="N88" i="1"/>
  <c r="N132" i="1"/>
  <c r="N82" i="1"/>
  <c r="N89" i="1"/>
  <c r="N83" i="1"/>
  <c r="N77" i="1"/>
  <c r="N146" i="1"/>
  <c r="N157" i="1"/>
  <c r="N134" i="1"/>
  <c r="N153" i="1"/>
  <c r="N171" i="1"/>
  <c r="N107" i="1"/>
  <c r="N161" i="1"/>
  <c r="N204" i="1"/>
  <c r="N242" i="1"/>
  <c r="N206" i="1"/>
  <c r="N226" i="1"/>
  <c r="N201" i="1"/>
  <c r="N205" i="1"/>
  <c r="N238" i="1"/>
  <c r="N233" i="1"/>
  <c r="N236" i="1"/>
  <c r="N240" i="1"/>
  <c r="N239" i="1"/>
  <c r="N237" i="1"/>
  <c r="N31" i="1"/>
  <c r="N57" i="1"/>
  <c r="N60" i="1"/>
  <c r="N25" i="1"/>
  <c r="N80" i="1"/>
  <c r="F55" i="1"/>
  <c r="G55" i="1"/>
  <c r="H55" i="1"/>
  <c r="O243" i="1"/>
  <c r="O216" i="1"/>
  <c r="O190" i="1"/>
  <c r="O148" i="1"/>
  <c r="O154" i="1"/>
  <c r="O115" i="1"/>
  <c r="O121" i="1"/>
  <c r="O127" i="1"/>
  <c r="O128" i="1"/>
  <c r="O236" i="1" l="1"/>
  <c r="O238" i="1"/>
  <c r="O201" i="1"/>
  <c r="O206" i="1"/>
  <c r="O204" i="1"/>
  <c r="O107" i="1"/>
  <c r="O153" i="1"/>
  <c r="O157" i="1"/>
  <c r="O77" i="1"/>
  <c r="O89" i="1"/>
  <c r="O132" i="1"/>
  <c r="O95" i="1"/>
  <c r="O86" i="1"/>
  <c r="O26" i="1"/>
  <c r="O42" i="1"/>
  <c r="O37" i="1"/>
  <c r="O58" i="1"/>
  <c r="O43" i="1"/>
  <c r="O234" i="1"/>
  <c r="O228" i="1"/>
  <c r="O147" i="1"/>
  <c r="O32" i="1"/>
  <c r="O48" i="1"/>
  <c r="O67" i="1"/>
  <c r="O137" i="1"/>
  <c r="O135" i="1"/>
  <c r="O150" i="1"/>
  <c r="O152" i="1"/>
  <c r="O116" i="1"/>
  <c r="O81" i="1"/>
  <c r="O70" i="1"/>
  <c r="O212" i="1"/>
  <c r="O199" i="1"/>
  <c r="O203" i="1"/>
  <c r="O198" i="1"/>
  <c r="O218" i="1"/>
  <c r="O235" i="1"/>
  <c r="O241" i="1"/>
  <c r="O230" i="1"/>
  <c r="O210" i="1"/>
  <c r="O217" i="1"/>
  <c r="O207" i="1"/>
  <c r="O172" i="1"/>
  <c r="O183" i="1"/>
  <c r="O182" i="1"/>
  <c r="O101" i="1"/>
  <c r="O103" i="1"/>
  <c r="O129" i="1"/>
  <c r="O100" i="1"/>
  <c r="O109" i="1"/>
  <c r="O92" i="1"/>
  <c r="O46" i="1"/>
  <c r="O38" i="1"/>
  <c r="O136" i="1"/>
  <c r="O140" i="1"/>
  <c r="O138" i="1"/>
  <c r="O167" i="1"/>
  <c r="O163" i="1"/>
  <c r="O220" i="1"/>
  <c r="O169" i="1"/>
  <c r="O112" i="1"/>
  <c r="O63" i="1"/>
  <c r="O168" i="1"/>
  <c r="O33" i="1"/>
  <c r="O15" i="1"/>
  <c r="O17" i="1"/>
  <c r="O117" i="1"/>
  <c r="O85" i="1"/>
  <c r="O50" i="1"/>
  <c r="O196" i="1"/>
  <c r="O28" i="1"/>
  <c r="O156" i="1"/>
  <c r="O71" i="1"/>
  <c r="O76" i="1"/>
  <c r="O72" i="1"/>
  <c r="O194" i="1"/>
  <c r="O104" i="1"/>
  <c r="O173" i="1"/>
  <c r="O106" i="1"/>
  <c r="O41" i="1"/>
  <c r="O23" i="1"/>
  <c r="O240" i="1"/>
  <c r="O233" i="1"/>
  <c r="O205" i="1"/>
  <c r="O226" i="1"/>
  <c r="O242" i="1"/>
  <c r="O161" i="1"/>
  <c r="O171" i="1"/>
  <c r="O134" i="1"/>
  <c r="O146" i="1"/>
  <c r="O83" i="1"/>
  <c r="O82" i="1"/>
  <c r="O88" i="1"/>
  <c r="O96" i="1"/>
  <c r="O36" i="1"/>
  <c r="O44" i="1"/>
  <c r="O27" i="1"/>
  <c r="O65" i="1"/>
  <c r="O56" i="1"/>
  <c r="O59" i="1"/>
  <c r="O209" i="1"/>
  <c r="O215" i="1"/>
  <c r="O84" i="1"/>
  <c r="O16" i="1"/>
  <c r="O49" i="1"/>
  <c r="O47" i="1"/>
  <c r="O145" i="1"/>
  <c r="O162" i="1"/>
  <c r="O143" i="1"/>
  <c r="O160" i="1"/>
  <c r="O178" i="1"/>
  <c r="O94" i="1"/>
  <c r="O87" i="1"/>
  <c r="O130" i="1"/>
  <c r="O191" i="1"/>
  <c r="O222" i="1"/>
  <c r="O202" i="1"/>
  <c r="O195" i="1"/>
  <c r="O211" i="1"/>
  <c r="O231" i="1"/>
  <c r="O247" i="1"/>
  <c r="O98" i="1"/>
  <c r="O221" i="1"/>
  <c r="O227" i="1"/>
  <c r="O177" i="1"/>
  <c r="O176" i="1"/>
  <c r="O175" i="1"/>
  <c r="O159" i="1"/>
  <c r="O108" i="1"/>
  <c r="O122" i="1"/>
  <c r="O91" i="1"/>
  <c r="O75" i="1"/>
  <c r="O110" i="1"/>
  <c r="O93" i="1"/>
  <c r="O61" i="1"/>
  <c r="O193" i="1"/>
  <c r="O141" i="1"/>
  <c r="O79" i="1"/>
  <c r="O133" i="1"/>
  <c r="O164" i="1"/>
  <c r="O55" i="1"/>
  <c r="O225" i="1"/>
  <c r="O170" i="1"/>
  <c r="O124" i="1"/>
  <c r="O123" i="1"/>
  <c r="O52" i="1"/>
  <c r="O22" i="1"/>
  <c r="O105" i="1"/>
  <c r="O29" i="1"/>
  <c r="O18" i="1"/>
  <c r="O244" i="1"/>
  <c r="O66" i="1"/>
  <c r="O39" i="1"/>
  <c r="O21" i="1"/>
  <c r="O155" i="1"/>
  <c r="O40" i="1"/>
  <c r="O102" i="1"/>
  <c r="O20" i="1"/>
  <c r="O200" i="1"/>
  <c r="O74" i="1"/>
  <c r="O213" i="1"/>
  <c r="O179" i="1"/>
  <c r="O111" i="1"/>
  <c r="O51" i="1"/>
  <c r="S23" i="1"/>
  <c r="S51" i="1"/>
  <c r="S41" i="1"/>
  <c r="S111" i="1"/>
  <c r="S106" i="1"/>
  <c r="S179" i="1"/>
  <c r="S173" i="1"/>
  <c r="S213" i="1"/>
  <c r="S104" i="1"/>
  <c r="S74" i="1"/>
  <c r="S194" i="1"/>
  <c r="S200" i="1"/>
  <c r="S72" i="1"/>
  <c r="S20" i="1"/>
  <c r="S76" i="1"/>
  <c r="S102" i="1"/>
  <c r="S71" i="1"/>
  <c r="S40" i="1"/>
  <c r="S156" i="1"/>
  <c r="S155" i="1"/>
  <c r="S28" i="1"/>
  <c r="S21" i="1"/>
  <c r="S196" i="1"/>
  <c r="S39" i="1"/>
  <c r="S50" i="1"/>
  <c r="S66" i="1"/>
  <c r="S85" i="1"/>
  <c r="S244" i="1"/>
  <c r="S117" i="1"/>
  <c r="S18" i="1"/>
  <c r="S17" i="1"/>
  <c r="S29" i="1"/>
  <c r="S15" i="1"/>
  <c r="S105" i="1"/>
  <c r="S33" i="1"/>
  <c r="S22" i="1"/>
  <c r="S168" i="1"/>
  <c r="S52" i="1"/>
  <c r="S63" i="1"/>
  <c r="S123" i="1"/>
  <c r="S112" i="1"/>
  <c r="S124" i="1"/>
  <c r="S169" i="1"/>
  <c r="S170" i="1"/>
  <c r="S220" i="1"/>
  <c r="S225" i="1"/>
  <c r="S55" i="1"/>
  <c r="S163" i="1"/>
  <c r="S164" i="1"/>
  <c r="S167" i="1"/>
  <c r="S133" i="1"/>
  <c r="S138" i="1"/>
  <c r="S79" i="1"/>
  <c r="S140" i="1"/>
  <c r="S141" i="1"/>
  <c r="S136" i="1"/>
  <c r="S193" i="1"/>
  <c r="S38" i="1"/>
  <c r="S61" i="1"/>
  <c r="S46" i="1"/>
  <c r="S93" i="1"/>
  <c r="S92" i="1"/>
  <c r="S110" i="1"/>
  <c r="S109" i="1"/>
  <c r="S75" i="1"/>
  <c r="S100" i="1"/>
  <c r="S91" i="1"/>
  <c r="S129" i="1"/>
  <c r="S122" i="1"/>
  <c r="S103" i="1"/>
  <c r="S108" i="1"/>
  <c r="S101" i="1"/>
  <c r="S159" i="1"/>
  <c r="S182" i="1"/>
  <c r="S175" i="1"/>
  <c r="S183" i="1"/>
  <c r="S176" i="1"/>
  <c r="S172" i="1"/>
  <c r="S177" i="1"/>
  <c r="S207" i="1"/>
  <c r="S227" i="1"/>
  <c r="S217" i="1"/>
  <c r="S221" i="1"/>
  <c r="S210" i="1"/>
  <c r="S98" i="1"/>
  <c r="S230" i="1"/>
  <c r="S247" i="1"/>
  <c r="S241" i="1"/>
  <c r="S231" i="1"/>
  <c r="S235" i="1"/>
  <c r="S211" i="1"/>
  <c r="S218" i="1"/>
  <c r="S195" i="1"/>
  <c r="S198" i="1"/>
  <c r="S202" i="1"/>
  <c r="S203" i="1"/>
  <c r="S222" i="1"/>
  <c r="S199" i="1"/>
  <c r="S191" i="1"/>
  <c r="S212" i="1"/>
  <c r="S130" i="1"/>
  <c r="S70" i="1"/>
  <c r="S87" i="1"/>
  <c r="S81" i="1"/>
  <c r="S94" i="1"/>
  <c r="S116" i="1"/>
  <c r="S178" i="1"/>
  <c r="S152" i="1"/>
  <c r="S160" i="1"/>
  <c r="S150" i="1"/>
  <c r="S143" i="1"/>
  <c r="S135" i="1"/>
  <c r="S162" i="1"/>
  <c r="S137" i="1"/>
  <c r="S145" i="1"/>
  <c r="S67" i="1"/>
  <c r="S47" i="1"/>
  <c r="S48" i="1"/>
  <c r="S49" i="1"/>
  <c r="S32" i="1"/>
  <c r="S16" i="1"/>
  <c r="S45" i="1"/>
  <c r="S126" i="1"/>
  <c r="S131" i="1"/>
  <c r="S119" i="1"/>
  <c r="S120" i="1"/>
  <c r="S114" i="1"/>
  <c r="S184" i="1"/>
  <c r="S180" i="1"/>
  <c r="S174" i="1"/>
  <c r="S187" i="1"/>
  <c r="S181" i="1"/>
  <c r="S185" i="1"/>
  <c r="S97" i="1"/>
  <c r="S90" i="1"/>
  <c r="S165" i="1"/>
  <c r="S158" i="1"/>
  <c r="S166" i="1"/>
  <c r="S246" i="1"/>
  <c r="S243" i="1"/>
  <c r="S216" i="1"/>
  <c r="S190" i="1"/>
  <c r="S148" i="1"/>
  <c r="S154" i="1"/>
  <c r="S115" i="1"/>
  <c r="S121" i="1"/>
  <c r="S127" i="1"/>
  <c r="S128" i="1"/>
  <c r="S19" i="1"/>
  <c r="S99" i="1"/>
  <c r="S142" i="1"/>
  <c r="S84" i="1"/>
  <c r="S147" i="1"/>
  <c r="S215" i="1"/>
  <c r="S228" i="1"/>
  <c r="S209" i="1"/>
  <c r="S234" i="1"/>
  <c r="S59" i="1"/>
  <c r="S43" i="1"/>
  <c r="S56" i="1"/>
  <c r="S58" i="1"/>
  <c r="S65" i="1"/>
  <c r="S37" i="1"/>
  <c r="S27" i="1"/>
  <c r="S42" i="1"/>
  <c r="S44" i="1"/>
  <c r="S26" i="1"/>
  <c r="S36" i="1"/>
  <c r="S86" i="1"/>
  <c r="S96" i="1"/>
  <c r="S95" i="1"/>
  <c r="S88" i="1"/>
  <c r="S132" i="1"/>
  <c r="S82" i="1"/>
  <c r="S89" i="1"/>
  <c r="S83" i="1"/>
  <c r="S77" i="1"/>
  <c r="S146" i="1"/>
  <c r="S157" i="1"/>
  <c r="S134" i="1"/>
  <c r="S153" i="1"/>
  <c r="S171" i="1"/>
  <c r="S107" i="1"/>
  <c r="S161" i="1"/>
  <c r="S204" i="1"/>
  <c r="S242" i="1"/>
  <c r="S206" i="1"/>
  <c r="S226" i="1"/>
  <c r="S201" i="1"/>
  <c r="S205" i="1"/>
  <c r="S238" i="1"/>
  <c r="S233" i="1"/>
  <c r="S236" i="1"/>
  <c r="S240" i="1"/>
  <c r="S239" i="1"/>
  <c r="S237" i="1"/>
  <c r="S31" i="1"/>
  <c r="S57" i="1"/>
  <c r="S60" i="1"/>
  <c r="S25" i="1"/>
  <c r="S80" i="1"/>
  <c r="O80" i="1" l="1"/>
  <c r="O60" i="1"/>
  <c r="O31" i="1"/>
  <c r="V80" i="1"/>
  <c r="U80" i="1"/>
  <c r="V60" i="1"/>
  <c r="U60" i="1"/>
  <c r="V31" i="1"/>
  <c r="U31" i="1"/>
  <c r="V239" i="1"/>
  <c r="U239" i="1"/>
  <c r="V236" i="1"/>
  <c r="U236" i="1"/>
  <c r="V238" i="1"/>
  <c r="U238" i="1"/>
  <c r="V201" i="1"/>
  <c r="U201" i="1"/>
  <c r="V206" i="1"/>
  <c r="U206" i="1"/>
  <c r="V204" i="1"/>
  <c r="U204" i="1"/>
  <c r="V107" i="1"/>
  <c r="U107" i="1"/>
  <c r="V153" i="1"/>
  <c r="U153" i="1"/>
  <c r="V157" i="1"/>
  <c r="U157" i="1"/>
  <c r="V77" i="1"/>
  <c r="U77" i="1"/>
  <c r="V89" i="1"/>
  <c r="U89" i="1"/>
  <c r="V132" i="1"/>
  <c r="U132" i="1"/>
  <c r="V95" i="1"/>
  <c r="U95" i="1"/>
  <c r="V86" i="1"/>
  <c r="U86" i="1"/>
  <c r="V26" i="1"/>
  <c r="U26" i="1"/>
  <c r="V42" i="1"/>
  <c r="U42" i="1"/>
  <c r="V37" i="1"/>
  <c r="U37" i="1"/>
  <c r="V58" i="1"/>
  <c r="U58" i="1"/>
  <c r="V43" i="1"/>
  <c r="U43" i="1"/>
  <c r="V234" i="1"/>
  <c r="U234" i="1"/>
  <c r="V228" i="1"/>
  <c r="U228" i="1"/>
  <c r="V147" i="1"/>
  <c r="U147" i="1"/>
  <c r="U142" i="1"/>
  <c r="V19" i="1"/>
  <c r="U19" i="1"/>
  <c r="V127" i="1"/>
  <c r="U127" i="1"/>
  <c r="V115" i="1"/>
  <c r="U115" i="1"/>
  <c r="V148" i="1"/>
  <c r="U148" i="1"/>
  <c r="V216" i="1"/>
  <c r="U216" i="1"/>
  <c r="V248" i="1"/>
  <c r="U248" i="1"/>
  <c r="V166" i="1"/>
  <c r="U166" i="1"/>
  <c r="V165" i="1"/>
  <c r="U165" i="1"/>
  <c r="V97" i="1"/>
  <c r="U97" i="1"/>
  <c r="V181" i="1"/>
  <c r="U181" i="1"/>
  <c r="V174" i="1"/>
  <c r="U174" i="1"/>
  <c r="V184" i="1"/>
  <c r="U184" i="1"/>
  <c r="V120" i="1"/>
  <c r="U120" i="1"/>
  <c r="V131" i="1"/>
  <c r="U131" i="1"/>
  <c r="V45" i="1"/>
  <c r="U45" i="1"/>
  <c r="V32" i="1"/>
  <c r="U32" i="1"/>
  <c r="V48" i="1"/>
  <c r="U48" i="1"/>
  <c r="V67" i="1"/>
  <c r="U67" i="1"/>
  <c r="V137" i="1"/>
  <c r="U137" i="1"/>
  <c r="V135" i="1"/>
  <c r="U135" i="1"/>
  <c r="V150" i="1"/>
  <c r="U150" i="1"/>
  <c r="V152" i="1"/>
  <c r="U152" i="1"/>
  <c r="V116" i="1"/>
  <c r="U116" i="1"/>
  <c r="V81" i="1"/>
  <c r="U81" i="1"/>
  <c r="V70" i="1"/>
  <c r="U70" i="1"/>
  <c r="V212" i="1"/>
  <c r="U212" i="1"/>
  <c r="V199" i="1"/>
  <c r="U199" i="1"/>
  <c r="V203" i="1"/>
  <c r="U203" i="1"/>
  <c r="V198" i="1"/>
  <c r="U198" i="1"/>
  <c r="V218" i="1"/>
  <c r="U218" i="1"/>
  <c r="V235" i="1"/>
  <c r="U235" i="1"/>
  <c r="V241" i="1"/>
  <c r="U241" i="1"/>
  <c r="V230" i="1"/>
  <c r="U230" i="1"/>
  <c r="V210" i="1"/>
  <c r="U210" i="1"/>
  <c r="V217" i="1"/>
  <c r="U217" i="1"/>
  <c r="V207" i="1"/>
  <c r="U207" i="1"/>
  <c r="V172" i="1"/>
  <c r="U172" i="1"/>
  <c r="V183" i="1"/>
  <c r="U183" i="1"/>
  <c r="V182" i="1"/>
  <c r="U182" i="1"/>
  <c r="V101" i="1"/>
  <c r="U101" i="1"/>
  <c r="V103" i="1"/>
  <c r="U103" i="1"/>
  <c r="V129" i="1"/>
  <c r="U129" i="1"/>
  <c r="V100" i="1"/>
  <c r="U100" i="1"/>
  <c r="V109" i="1"/>
  <c r="U109" i="1"/>
  <c r="V92" i="1"/>
  <c r="U92" i="1"/>
  <c r="V46" i="1"/>
  <c r="U46" i="1"/>
  <c r="V38" i="1"/>
  <c r="U38" i="1"/>
  <c r="V136" i="1"/>
  <c r="U136" i="1"/>
  <c r="V140" i="1"/>
  <c r="U140" i="1"/>
  <c r="V138" i="1"/>
  <c r="U138" i="1"/>
  <c r="V167" i="1"/>
  <c r="U167" i="1"/>
  <c r="V163" i="1"/>
  <c r="U163" i="1"/>
  <c r="V245" i="1"/>
  <c r="U245" i="1"/>
  <c r="V220" i="1"/>
  <c r="U220" i="1"/>
  <c r="V169" i="1"/>
  <c r="U169" i="1"/>
  <c r="V112" i="1"/>
  <c r="U112" i="1"/>
  <c r="V63" i="1"/>
  <c r="U63" i="1"/>
  <c r="V168" i="1"/>
  <c r="U168" i="1"/>
  <c r="V33" i="1"/>
  <c r="U33" i="1"/>
  <c r="V15" i="1"/>
  <c r="U15" i="1"/>
  <c r="V17" i="1"/>
  <c r="U17" i="1"/>
  <c r="V117" i="1"/>
  <c r="U117" i="1"/>
  <c r="V85" i="1"/>
  <c r="U85" i="1"/>
  <c r="V50" i="1"/>
  <c r="U50" i="1"/>
  <c r="V196" i="1"/>
  <c r="U196" i="1"/>
  <c r="V28" i="1"/>
  <c r="U28" i="1"/>
  <c r="V156" i="1"/>
  <c r="U156" i="1"/>
  <c r="V71" i="1"/>
  <c r="U71" i="1"/>
  <c r="V76" i="1"/>
  <c r="U76" i="1"/>
  <c r="V72" i="1"/>
  <c r="U72" i="1"/>
  <c r="V194" i="1"/>
  <c r="U194" i="1"/>
  <c r="V104" i="1"/>
  <c r="U104" i="1"/>
  <c r="V173" i="1"/>
  <c r="U173" i="1"/>
  <c r="V106" i="1"/>
  <c r="U106" i="1"/>
  <c r="V41" i="1"/>
  <c r="U41" i="1"/>
  <c r="V23" i="1"/>
  <c r="U23" i="1"/>
  <c r="O25" i="1"/>
  <c r="O57" i="1"/>
  <c r="O237" i="1"/>
  <c r="V25" i="1"/>
  <c r="U25" i="1"/>
  <c r="V57" i="1"/>
  <c r="U57" i="1"/>
  <c r="V237" i="1"/>
  <c r="U237" i="1"/>
  <c r="V240" i="1"/>
  <c r="U240" i="1"/>
  <c r="V233" i="1"/>
  <c r="U233" i="1"/>
  <c r="V205" i="1"/>
  <c r="U205" i="1"/>
  <c r="V226" i="1"/>
  <c r="U226" i="1"/>
  <c r="V242" i="1"/>
  <c r="U242" i="1"/>
  <c r="V161" i="1"/>
  <c r="U161" i="1"/>
  <c r="V171" i="1"/>
  <c r="U171" i="1"/>
  <c r="V134" i="1"/>
  <c r="U134" i="1"/>
  <c r="V146" i="1"/>
  <c r="U146" i="1"/>
  <c r="V83" i="1"/>
  <c r="U83" i="1"/>
  <c r="V82" i="1"/>
  <c r="U82" i="1"/>
  <c r="V88" i="1"/>
  <c r="U88" i="1"/>
  <c r="V96" i="1"/>
  <c r="U96" i="1"/>
  <c r="V36" i="1"/>
  <c r="U36" i="1"/>
  <c r="V44" i="1"/>
  <c r="U44" i="1"/>
  <c r="V27" i="1"/>
  <c r="U27" i="1"/>
  <c r="V65" i="1"/>
  <c r="U65" i="1"/>
  <c r="V56" i="1"/>
  <c r="U56" i="1"/>
  <c r="V59" i="1"/>
  <c r="U59" i="1"/>
  <c r="V209" i="1"/>
  <c r="U209" i="1"/>
  <c r="V215" i="1"/>
  <c r="U215" i="1"/>
  <c r="V84" i="1"/>
  <c r="U84" i="1"/>
  <c r="V99" i="1"/>
  <c r="U99" i="1"/>
  <c r="V128" i="1"/>
  <c r="U128" i="1"/>
  <c r="V121" i="1"/>
  <c r="U121" i="1"/>
  <c r="V154" i="1"/>
  <c r="U154" i="1"/>
  <c r="V190" i="1"/>
  <c r="U190" i="1"/>
  <c r="V243" i="1"/>
  <c r="U243" i="1"/>
  <c r="V246" i="1"/>
  <c r="U246" i="1"/>
  <c r="V158" i="1"/>
  <c r="U158" i="1"/>
  <c r="V90" i="1"/>
  <c r="U90" i="1"/>
  <c r="V185" i="1"/>
  <c r="U185" i="1"/>
  <c r="V187" i="1"/>
  <c r="U187" i="1"/>
  <c r="V180" i="1"/>
  <c r="U180" i="1"/>
  <c r="V114" i="1"/>
  <c r="U114" i="1"/>
  <c r="V119" i="1"/>
  <c r="U119" i="1"/>
  <c r="V126" i="1"/>
  <c r="U126" i="1"/>
  <c r="U16" i="1"/>
  <c r="V49" i="1"/>
  <c r="U49" i="1"/>
  <c r="V47" i="1"/>
  <c r="U47" i="1"/>
  <c r="V145" i="1"/>
  <c r="U145" i="1"/>
  <c r="V162" i="1"/>
  <c r="U162" i="1"/>
  <c r="U143" i="1"/>
  <c r="V160" i="1"/>
  <c r="U160" i="1"/>
  <c r="V178" i="1"/>
  <c r="U178" i="1"/>
  <c r="V94" i="1"/>
  <c r="U94" i="1"/>
  <c r="V87" i="1"/>
  <c r="U87" i="1"/>
  <c r="V130" i="1"/>
  <c r="U130" i="1"/>
  <c r="V191" i="1"/>
  <c r="U191" i="1"/>
  <c r="V222" i="1"/>
  <c r="U222" i="1"/>
  <c r="V202" i="1"/>
  <c r="U202" i="1"/>
  <c r="V195" i="1"/>
  <c r="U195" i="1"/>
  <c r="V211" i="1"/>
  <c r="U211" i="1"/>
  <c r="V231" i="1"/>
  <c r="U231" i="1"/>
  <c r="V247" i="1"/>
  <c r="U247" i="1"/>
  <c r="V98" i="1"/>
  <c r="U98" i="1"/>
  <c r="V221" i="1"/>
  <c r="U221" i="1"/>
  <c r="V227" i="1"/>
  <c r="U227" i="1"/>
  <c r="V177" i="1"/>
  <c r="U177" i="1"/>
  <c r="V176" i="1"/>
  <c r="U176" i="1"/>
  <c r="V175" i="1"/>
  <c r="U175" i="1"/>
  <c r="V159" i="1"/>
  <c r="U159" i="1"/>
  <c r="V108" i="1"/>
  <c r="U108" i="1"/>
  <c r="V122" i="1"/>
  <c r="U122" i="1"/>
  <c r="V91" i="1"/>
  <c r="U91" i="1"/>
  <c r="V75" i="1"/>
  <c r="U75" i="1"/>
  <c r="V110" i="1"/>
  <c r="U110" i="1"/>
  <c r="V93" i="1"/>
  <c r="U93" i="1"/>
  <c r="V61" i="1"/>
  <c r="U61" i="1"/>
  <c r="V193" i="1"/>
  <c r="U193" i="1"/>
  <c r="U141" i="1"/>
  <c r="V79" i="1"/>
  <c r="U79" i="1"/>
  <c r="V133" i="1"/>
  <c r="U133" i="1"/>
  <c r="V164" i="1"/>
  <c r="U164" i="1"/>
  <c r="V55" i="1"/>
  <c r="U55" i="1"/>
  <c r="V225" i="1"/>
  <c r="U225" i="1"/>
  <c r="V170" i="1"/>
  <c r="U170" i="1"/>
  <c r="V124" i="1"/>
  <c r="U124" i="1"/>
  <c r="V123" i="1"/>
  <c r="U123" i="1"/>
  <c r="V52" i="1"/>
  <c r="U52" i="1"/>
  <c r="V22" i="1"/>
  <c r="U22" i="1"/>
  <c r="V105" i="1"/>
  <c r="U105" i="1"/>
  <c r="V29" i="1"/>
  <c r="U29" i="1"/>
  <c r="V18" i="1"/>
  <c r="U18" i="1"/>
  <c r="V244" i="1"/>
  <c r="U244" i="1"/>
  <c r="V66" i="1"/>
  <c r="U66" i="1"/>
  <c r="V39" i="1"/>
  <c r="U39" i="1"/>
  <c r="V21" i="1"/>
  <c r="U21" i="1"/>
  <c r="V155" i="1"/>
  <c r="U155" i="1"/>
  <c r="V40" i="1"/>
  <c r="U40" i="1"/>
  <c r="V102" i="1"/>
  <c r="U102" i="1"/>
  <c r="V20" i="1"/>
  <c r="U20" i="1"/>
  <c r="V200" i="1"/>
  <c r="U200" i="1"/>
  <c r="V74" i="1"/>
  <c r="U74" i="1"/>
  <c r="V213" i="1"/>
  <c r="U213" i="1"/>
  <c r="V179" i="1"/>
  <c r="U179" i="1"/>
  <c r="V111" i="1"/>
  <c r="U111" i="1"/>
  <c r="V51" i="1"/>
  <c r="U51" i="1"/>
  <c r="O239" i="1" l="1"/>
</calcChain>
</file>

<file path=xl/comments1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Школа формирует часть кода по форме: Б 08 01, где "Б" - первая буква названия предмета, "08" - класс, "01" - номер сданной работы по порядку</t>
        </r>
      </text>
    </comment>
  </commentList>
</comments>
</file>

<file path=xl/sharedStrings.xml><?xml version="1.0" encoding="utf-8"?>
<sst xmlns="http://schemas.openxmlformats.org/spreadsheetml/2006/main" count="3924" uniqueCount="745">
  <si>
    <t>№ п/п</t>
  </si>
  <si>
    <t>Фамилия</t>
  </si>
  <si>
    <t>Имя</t>
  </si>
  <si>
    <t>Отчество</t>
  </si>
  <si>
    <t>ООО</t>
  </si>
  <si>
    <t>Класс</t>
  </si>
  <si>
    <t>Код</t>
  </si>
  <si>
    <t>Литера</t>
  </si>
  <si>
    <t>КОД</t>
  </si>
  <si>
    <t>МАХ балл</t>
  </si>
  <si>
    <t>Общий балл</t>
  </si>
  <si>
    <t>Дата рождения</t>
  </si>
  <si>
    <t>Пол (Ж/М)</t>
  </si>
  <si>
    <t>КОД для сайта</t>
  </si>
  <si>
    <t>Ж</t>
  </si>
  <si>
    <t>Статус</t>
  </si>
  <si>
    <t>№1</t>
  </si>
  <si>
    <t>№2</t>
  </si>
  <si>
    <t>№3</t>
  </si>
  <si>
    <t>Заполняются ответственным за проведение ШЭ в школе</t>
  </si>
  <si>
    <t>Заполняется автоматически</t>
  </si>
  <si>
    <t>Заполняется председателем жюри в день проверки олимпиады</t>
  </si>
  <si>
    <t>№ части</t>
  </si>
  <si>
    <t>С</t>
  </si>
  <si>
    <t>% выполнения</t>
  </si>
  <si>
    <t>Заполняется методистом ММС</t>
  </si>
  <si>
    <t>Василина</t>
  </si>
  <si>
    <t>Итоговая ведомость школьного этапа всероссийской олимпиады школьников по физике</t>
  </si>
  <si>
    <t>«07»октября 2019 г.</t>
  </si>
  <si>
    <t>М</t>
  </si>
  <si>
    <t>Корнилов</t>
  </si>
  <si>
    <t>Владимир</t>
  </si>
  <si>
    <t>Евгеньевич</t>
  </si>
  <si>
    <t>К</t>
  </si>
  <si>
    <t>28072006</t>
  </si>
  <si>
    <t>МОУ ОШ № 3</t>
  </si>
  <si>
    <t>Ф0701</t>
  </si>
  <si>
    <t xml:space="preserve">Павлов </t>
  </si>
  <si>
    <t>Александр</t>
  </si>
  <si>
    <t>Андреевич</t>
  </si>
  <si>
    <t>А</t>
  </si>
  <si>
    <t>01082006</t>
  </si>
  <si>
    <t>Ф0702</t>
  </si>
  <si>
    <t>Симаков</t>
  </si>
  <si>
    <t>Богдан</t>
  </si>
  <si>
    <t>Александрович</t>
  </si>
  <si>
    <t>Б</t>
  </si>
  <si>
    <t>10082006</t>
  </si>
  <si>
    <t>Ф0703</t>
  </si>
  <si>
    <t>Молодкин</t>
  </si>
  <si>
    <t>Данила</t>
  </si>
  <si>
    <t>Михайлович</t>
  </si>
  <si>
    <t>Д</t>
  </si>
  <si>
    <t>08102005</t>
  </si>
  <si>
    <t>Ф0801</t>
  </si>
  <si>
    <t>Лымарчук</t>
  </si>
  <si>
    <t>Светлана</t>
  </si>
  <si>
    <t>Сергеевна</t>
  </si>
  <si>
    <t>01082005</t>
  </si>
  <si>
    <t>Ф0802</t>
  </si>
  <si>
    <t>Бручикова</t>
  </si>
  <si>
    <t>Кристина</t>
  </si>
  <si>
    <t>Александровна</t>
  </si>
  <si>
    <t>10032004</t>
  </si>
  <si>
    <t>Ф0901</t>
  </si>
  <si>
    <t>Гишян</t>
  </si>
  <si>
    <t>Марта</t>
  </si>
  <si>
    <t>Джониковна</t>
  </si>
  <si>
    <t>25012005</t>
  </si>
  <si>
    <t>Ф0902</t>
  </si>
  <si>
    <t>У</t>
  </si>
  <si>
    <t>Зазовский</t>
  </si>
  <si>
    <t>Давид</t>
  </si>
  <si>
    <t>Валерьеич</t>
  </si>
  <si>
    <t>МОУ СШ № 6</t>
  </si>
  <si>
    <t>Ф1010</t>
  </si>
  <si>
    <t>ж</t>
  </si>
  <si>
    <t xml:space="preserve">Киршакова </t>
  </si>
  <si>
    <t>Василиса</t>
  </si>
  <si>
    <t>Витальевна</t>
  </si>
  <si>
    <t>Ф0809</t>
  </si>
  <si>
    <t>м</t>
  </si>
  <si>
    <t>Федосеев</t>
  </si>
  <si>
    <t>Антон</t>
  </si>
  <si>
    <t>Алексеевич</t>
  </si>
  <si>
    <t>Ф0808</t>
  </si>
  <si>
    <t>Ерёмичев</t>
  </si>
  <si>
    <t>Дмитрий</t>
  </si>
  <si>
    <t>Николаевич</t>
  </si>
  <si>
    <t>Ф1007</t>
  </si>
  <si>
    <t>Цыганков</t>
  </si>
  <si>
    <t>Андрей</t>
  </si>
  <si>
    <t>Ф1006</t>
  </si>
  <si>
    <t>Рушальщиков</t>
  </si>
  <si>
    <t xml:space="preserve">Никита </t>
  </si>
  <si>
    <t>Ф0805</t>
  </si>
  <si>
    <t>Касаткин</t>
  </si>
  <si>
    <t>Павел</t>
  </si>
  <si>
    <t>Сергеевич</t>
  </si>
  <si>
    <t>Трунилов</t>
  </si>
  <si>
    <t>Вадим</t>
  </si>
  <si>
    <t>Вячеславович</t>
  </si>
  <si>
    <t>Филипов</t>
  </si>
  <si>
    <t>Ф0803</t>
  </si>
  <si>
    <t>Новосёлов</t>
  </si>
  <si>
    <t>Денис</t>
  </si>
  <si>
    <t>Ф0804</t>
  </si>
  <si>
    <t>Прохоров</t>
  </si>
  <si>
    <t>Ф0720</t>
  </si>
  <si>
    <t>Алебева</t>
  </si>
  <si>
    <t>Софья</t>
  </si>
  <si>
    <t>Михайловна</t>
  </si>
  <si>
    <t>Ф0919</t>
  </si>
  <si>
    <t>Платонова</t>
  </si>
  <si>
    <t>Диана</t>
  </si>
  <si>
    <t>Романовна</t>
  </si>
  <si>
    <t>Ф0918</t>
  </si>
  <si>
    <t>Фоос</t>
  </si>
  <si>
    <t>Ян</t>
  </si>
  <si>
    <t>Ф0717</t>
  </si>
  <si>
    <t>Стамитин</t>
  </si>
  <si>
    <t>Егор</t>
  </si>
  <si>
    <t>Антонович</t>
  </si>
  <si>
    <t>Ф0716</t>
  </si>
  <si>
    <t>Мужичин</t>
  </si>
  <si>
    <t>Кирилл</t>
  </si>
  <si>
    <t>Викторович</t>
  </si>
  <si>
    <t>Ф1015</t>
  </si>
  <si>
    <t>Беляев</t>
  </si>
  <si>
    <t>Иван</t>
  </si>
  <si>
    <t>Игорьевич</t>
  </si>
  <si>
    <t>Ф0714</t>
  </si>
  <si>
    <t>Соловьёва</t>
  </si>
  <si>
    <t>Ф0713</t>
  </si>
  <si>
    <t>Чихачёва</t>
  </si>
  <si>
    <t>Анастасия</t>
  </si>
  <si>
    <t>Ф0712</t>
  </si>
  <si>
    <t>Вьюн</t>
  </si>
  <si>
    <t>Ф0811</t>
  </si>
  <si>
    <t>Иванов</t>
  </si>
  <si>
    <t>Ф1129</t>
  </si>
  <si>
    <t>Есипович</t>
  </si>
  <si>
    <t>Юрпий</t>
  </si>
  <si>
    <t>Ф0828</t>
  </si>
  <si>
    <t>Киринчук</t>
  </si>
  <si>
    <t>Константиновна</t>
  </si>
  <si>
    <t>Ф0727</t>
  </si>
  <si>
    <t>Растаргуева</t>
  </si>
  <si>
    <t>Дмитриевна</t>
  </si>
  <si>
    <t>Ф0726</t>
  </si>
  <si>
    <t>Казакова</t>
  </si>
  <si>
    <t>Виктория</t>
  </si>
  <si>
    <t>Ф0725</t>
  </si>
  <si>
    <t>Пчёлкина</t>
  </si>
  <si>
    <t>Элина</t>
  </si>
  <si>
    <t>Арменьевна</t>
  </si>
  <si>
    <t>Ф0724</t>
  </si>
  <si>
    <t>Буханцев</t>
  </si>
  <si>
    <t>Михалович</t>
  </si>
  <si>
    <t>Ф0823</t>
  </si>
  <si>
    <t>Фролова</t>
  </si>
  <si>
    <t>Арина</t>
  </si>
  <si>
    <t>Алексеевна</t>
  </si>
  <si>
    <t>Ф0722</t>
  </si>
  <si>
    <t>Малышев</t>
  </si>
  <si>
    <t>Илья</t>
  </si>
  <si>
    <t>Ф0721</t>
  </si>
  <si>
    <t>Саенко</t>
  </si>
  <si>
    <t>Дарья</t>
  </si>
  <si>
    <t>Эдуардовна</t>
  </si>
  <si>
    <t>Ф0930</t>
  </si>
  <si>
    <t>07022004</t>
  </si>
  <si>
    <t>12022005</t>
  </si>
  <si>
    <t>18052005</t>
  </si>
  <si>
    <t>27112003</t>
  </si>
  <si>
    <t>04122003</t>
  </si>
  <si>
    <t>23052005</t>
  </si>
  <si>
    <t>22022006</t>
  </si>
  <si>
    <t>21072005</t>
  </si>
  <si>
    <t>21092005</t>
  </si>
  <si>
    <t>14072005</t>
  </si>
  <si>
    <t>14022006</t>
  </si>
  <si>
    <t>25082004</t>
  </si>
  <si>
    <t>13092004</t>
  </si>
  <si>
    <t>22042006</t>
  </si>
  <si>
    <t>18022006</t>
  </si>
  <si>
    <t>21092003</t>
  </si>
  <si>
    <t>06122006</t>
  </si>
  <si>
    <t>05042006</t>
  </si>
  <si>
    <t>Ч</t>
  </si>
  <si>
    <t>30082006</t>
  </si>
  <si>
    <t>08042005</t>
  </si>
  <si>
    <t>20062002</t>
  </si>
  <si>
    <t>28012005</t>
  </si>
  <si>
    <t>15072006</t>
  </si>
  <si>
    <t>10102006</t>
  </si>
  <si>
    <t>05012006</t>
  </si>
  <si>
    <t>13062006</t>
  </si>
  <si>
    <t>30102004</t>
  </si>
  <si>
    <t>03102006</t>
  </si>
  <si>
    <t>04072006</t>
  </si>
  <si>
    <t>22102004</t>
  </si>
  <si>
    <t>О</t>
  </si>
  <si>
    <t>Жаровский</t>
  </si>
  <si>
    <t>Лев</t>
  </si>
  <si>
    <t>ЧОУ ППГ</t>
  </si>
  <si>
    <t>Ф0704</t>
  </si>
  <si>
    <t>Мимикин</t>
  </si>
  <si>
    <t>Колесов</t>
  </si>
  <si>
    <t>Кузнецов</t>
  </si>
  <si>
    <t>Илия</t>
  </si>
  <si>
    <t>Ф0806</t>
  </si>
  <si>
    <t>Чиркова</t>
  </si>
  <si>
    <t>Матяш</t>
  </si>
  <si>
    <t>Екатерина</t>
  </si>
  <si>
    <t>Ф0907</t>
  </si>
  <si>
    <t>Пеньков</t>
  </si>
  <si>
    <t>Денисович</t>
  </si>
  <si>
    <t>Ф0909</t>
  </si>
  <si>
    <t>Дмитриева</t>
  </si>
  <si>
    <t>Мария</t>
  </si>
  <si>
    <t>Ф1001</t>
  </si>
  <si>
    <t>Потиха</t>
  </si>
  <si>
    <t>Аглафира</t>
  </si>
  <si>
    <t>Владимировна</t>
  </si>
  <si>
    <t>Лазарев</t>
  </si>
  <si>
    <t>Николай</t>
  </si>
  <si>
    <t>Ф1105</t>
  </si>
  <si>
    <t>06072007</t>
  </si>
  <si>
    <t>20060907</t>
  </si>
  <si>
    <t>07082005</t>
  </si>
  <si>
    <t>22062005</t>
  </si>
  <si>
    <t>27072005</t>
  </si>
  <si>
    <t>21012005</t>
  </si>
  <si>
    <t>15122003</t>
  </si>
  <si>
    <t>09062003</t>
  </si>
  <si>
    <t>13052003</t>
  </si>
  <si>
    <t>09062002</t>
  </si>
  <si>
    <t>Помелов</t>
  </si>
  <si>
    <t>Иванович</t>
  </si>
  <si>
    <t>МОУ Купанская СШ</t>
  </si>
  <si>
    <t>21062006</t>
  </si>
  <si>
    <t>Викторин</t>
  </si>
  <si>
    <t>МОУ СШ № 4</t>
  </si>
  <si>
    <t>Сидорина</t>
  </si>
  <si>
    <t>Полина</t>
  </si>
  <si>
    <t>Андреевна</t>
  </si>
  <si>
    <t>Цалковский</t>
  </si>
  <si>
    <t>Валентинович</t>
  </si>
  <si>
    <t>Ф0903</t>
  </si>
  <si>
    <t>Таранова</t>
  </si>
  <si>
    <t>Ф0904</t>
  </si>
  <si>
    <t>Вершинина</t>
  </si>
  <si>
    <t>Елизавета</t>
  </si>
  <si>
    <t>Ф0905</t>
  </si>
  <si>
    <t>Пеганов</t>
  </si>
  <si>
    <t>Игорь</t>
  </si>
  <si>
    <t>Ф0813</t>
  </si>
  <si>
    <t>Антонова</t>
  </si>
  <si>
    <t>Ангелина</t>
  </si>
  <si>
    <t>Вадимовна</t>
  </si>
  <si>
    <t>Ф0914</t>
  </si>
  <si>
    <t>Старостина</t>
  </si>
  <si>
    <t>Анна</t>
  </si>
  <si>
    <t>Ф0915</t>
  </si>
  <si>
    <t>Вяткин</t>
  </si>
  <si>
    <t>Никита</t>
  </si>
  <si>
    <t>Ф0916</t>
  </si>
  <si>
    <t>Частова</t>
  </si>
  <si>
    <t>Юрьевна</t>
  </si>
  <si>
    <t>Ф1017</t>
  </si>
  <si>
    <t>Кондырева</t>
  </si>
  <si>
    <t>Варвара</t>
  </si>
  <si>
    <t>Денисовна</t>
  </si>
  <si>
    <t>МОУ "Гимназия"</t>
  </si>
  <si>
    <t xml:space="preserve">м </t>
  </si>
  <si>
    <t>Трофимов</t>
  </si>
  <si>
    <t>Никитин</t>
  </si>
  <si>
    <t>Артем</t>
  </si>
  <si>
    <t>Максимович</t>
  </si>
  <si>
    <t>01022006</t>
  </si>
  <si>
    <t>Муравьева</t>
  </si>
  <si>
    <t>София</t>
  </si>
  <si>
    <t>Николаевна</t>
  </si>
  <si>
    <t>13052005</t>
  </si>
  <si>
    <t>Бровкин</t>
  </si>
  <si>
    <t>08082005</t>
  </si>
  <si>
    <t>8</t>
  </si>
  <si>
    <t>Числавский</t>
  </si>
  <si>
    <t>01072005</t>
  </si>
  <si>
    <t>Тароян</t>
  </si>
  <si>
    <t>Вилен</t>
  </si>
  <si>
    <t>Гамлетович</t>
  </si>
  <si>
    <t>02102005</t>
  </si>
  <si>
    <t>Ф0810</t>
  </si>
  <si>
    <t>Кириллов</t>
  </si>
  <si>
    <t>Юрьевич</t>
  </si>
  <si>
    <t>18032005</t>
  </si>
  <si>
    <t>Королев</t>
  </si>
  <si>
    <t>08032006</t>
  </si>
  <si>
    <t>Ерофеев</t>
  </si>
  <si>
    <t>29122005</t>
  </si>
  <si>
    <t>Стрельцов</t>
  </si>
  <si>
    <t>Глеб</t>
  </si>
  <si>
    <t>Дмитриевич</t>
  </si>
  <si>
    <t>28102005</t>
  </si>
  <si>
    <t>Ф0812</t>
  </si>
  <si>
    <t>Григоревский</t>
  </si>
  <si>
    <t>06022005</t>
  </si>
  <si>
    <t>Хватов</t>
  </si>
  <si>
    <t>Хватова</t>
  </si>
  <si>
    <t>Лилия</t>
  </si>
  <si>
    <t>Ф0807</t>
  </si>
  <si>
    <t>Коняева</t>
  </si>
  <si>
    <t>Ксения</t>
  </si>
  <si>
    <t>Валерьевна</t>
  </si>
  <si>
    <t>15122005</t>
  </si>
  <si>
    <t>Березкин</t>
  </si>
  <si>
    <t>25022004</t>
  </si>
  <si>
    <t>9</t>
  </si>
  <si>
    <t>Дерябкина</t>
  </si>
  <si>
    <t>Ульяна</t>
  </si>
  <si>
    <t>20012005</t>
  </si>
  <si>
    <t>Карпов</t>
  </si>
  <si>
    <t>Владислав</t>
  </si>
  <si>
    <t>Павлович</t>
  </si>
  <si>
    <t>14022004</t>
  </si>
  <si>
    <t>Козлова</t>
  </si>
  <si>
    <t>Лана</t>
  </si>
  <si>
    <t>13082004</t>
  </si>
  <si>
    <t>Колупаев</t>
  </si>
  <si>
    <t>Максим</t>
  </si>
  <si>
    <t>27112004</t>
  </si>
  <si>
    <t>Николенко</t>
  </si>
  <si>
    <t>Алексей</t>
  </si>
  <si>
    <t>21122004</t>
  </si>
  <si>
    <t>Ф0906</t>
  </si>
  <si>
    <t>Новоселова</t>
  </si>
  <si>
    <t>02072004</t>
  </si>
  <si>
    <t>Игнатьев</t>
  </si>
  <si>
    <t>21012003</t>
  </si>
  <si>
    <t>10</t>
  </si>
  <si>
    <t>Ф1002</t>
  </si>
  <si>
    <t>Корякина</t>
  </si>
  <si>
    <t>Татьяна</t>
  </si>
  <si>
    <t>14042003</t>
  </si>
  <si>
    <t>Макарова</t>
  </si>
  <si>
    <t>11102003</t>
  </si>
  <si>
    <t>Ф1005</t>
  </si>
  <si>
    <t>Ширшова</t>
  </si>
  <si>
    <t>07102003</t>
  </si>
  <si>
    <t>Ф1003</t>
  </si>
  <si>
    <t>Бойченко</t>
  </si>
  <si>
    <t>Владимирович</t>
  </si>
  <si>
    <t>14102003</t>
  </si>
  <si>
    <t>Ф1004</t>
  </si>
  <si>
    <t xml:space="preserve">Тарасов </t>
  </si>
  <si>
    <t xml:space="preserve">Максим </t>
  </si>
  <si>
    <t>МОУ Рязанцевская СШ</t>
  </si>
  <si>
    <t>Колесников</t>
  </si>
  <si>
    <t>Степан</t>
  </si>
  <si>
    <t>01102002</t>
  </si>
  <si>
    <t>МОУ СШ № 1</t>
  </si>
  <si>
    <t>Ф1101</t>
  </si>
  <si>
    <t>Лукьянов</t>
  </si>
  <si>
    <t>Леонид</t>
  </si>
  <si>
    <t>Игоревич</t>
  </si>
  <si>
    <t>03062002</t>
  </si>
  <si>
    <t>Ф1102</t>
  </si>
  <si>
    <t>Аскарова</t>
  </si>
  <si>
    <t>Камила</t>
  </si>
  <si>
    <t>Элшад кзы</t>
  </si>
  <si>
    <t>03032002</t>
  </si>
  <si>
    <t>Ф1103</t>
  </si>
  <si>
    <t>Шашкин</t>
  </si>
  <si>
    <t>24122001</t>
  </si>
  <si>
    <t>Ф1104</t>
  </si>
  <si>
    <t>Жидовцева</t>
  </si>
  <si>
    <t>02102002</t>
  </si>
  <si>
    <t>Могильная</t>
  </si>
  <si>
    <t>Викторовна</t>
  </si>
  <si>
    <t>23092003</t>
  </si>
  <si>
    <t>Глухарева</t>
  </si>
  <si>
    <t>Вера</t>
  </si>
  <si>
    <t>17022004</t>
  </si>
  <si>
    <t>Зубков</t>
  </si>
  <si>
    <t>26052004</t>
  </si>
  <si>
    <t>Савватеев</t>
  </si>
  <si>
    <t>Константинович</t>
  </si>
  <si>
    <t>22082003</t>
  </si>
  <si>
    <t>Груздев</t>
  </si>
  <si>
    <t>Сергей</t>
  </si>
  <si>
    <t>Олегович</t>
  </si>
  <si>
    <t>18122003</t>
  </si>
  <si>
    <t xml:space="preserve">Старостин </t>
  </si>
  <si>
    <t>Даниил</t>
  </si>
  <si>
    <t>30032003</t>
  </si>
  <si>
    <t>Кудряшова</t>
  </si>
  <si>
    <t>20062003</t>
  </si>
  <si>
    <t>Еремина</t>
  </si>
  <si>
    <t>27072003</t>
  </si>
  <si>
    <t>Ф1008</t>
  </si>
  <si>
    <t>Быкова</t>
  </si>
  <si>
    <t>29062003</t>
  </si>
  <si>
    <t>Ф1009</t>
  </si>
  <si>
    <t>Травникова</t>
  </si>
  <si>
    <t>25012004</t>
  </si>
  <si>
    <t>Николаев</t>
  </si>
  <si>
    <t>19052005</t>
  </si>
  <si>
    <t>Кормин</t>
  </si>
  <si>
    <t>05052006</t>
  </si>
  <si>
    <t>Дунаев</t>
  </si>
  <si>
    <t>25082005</t>
  </si>
  <si>
    <t>Волков</t>
  </si>
  <si>
    <t>01092005</t>
  </si>
  <si>
    <t>Макаров</t>
  </si>
  <si>
    <t>Аркадьевич</t>
  </si>
  <si>
    <t>09072005</t>
  </si>
  <si>
    <t>Жижин</t>
  </si>
  <si>
    <t>Макар</t>
  </si>
  <si>
    <t>02032005</t>
  </si>
  <si>
    <t>Степанов</t>
  </si>
  <si>
    <t>19022004</t>
  </si>
  <si>
    <t>Воробьев</t>
  </si>
  <si>
    <t>26012005</t>
  </si>
  <si>
    <t>Деканов</t>
  </si>
  <si>
    <t>09102003</t>
  </si>
  <si>
    <t>Плеханова</t>
  </si>
  <si>
    <t>25052004</t>
  </si>
  <si>
    <t>Кочержук</t>
  </si>
  <si>
    <t>16092004</t>
  </si>
  <si>
    <t>Тарасов</t>
  </si>
  <si>
    <t>20042004</t>
  </si>
  <si>
    <t xml:space="preserve">Репина </t>
  </si>
  <si>
    <t>05122004</t>
  </si>
  <si>
    <t>Болдырева</t>
  </si>
  <si>
    <t>Ф0908</t>
  </si>
  <si>
    <t>Витальевич</t>
  </si>
  <si>
    <t>07072004</t>
  </si>
  <si>
    <t>Тюрин</t>
  </si>
  <si>
    <t>13012006</t>
  </si>
  <si>
    <t>Хритин</t>
  </si>
  <si>
    <t>Анатольевич</t>
  </si>
  <si>
    <t>11072006</t>
  </si>
  <si>
    <t>Карнаухов</t>
  </si>
  <si>
    <t>07052006</t>
  </si>
  <si>
    <t>Миронов</t>
  </si>
  <si>
    <t>19032006</t>
  </si>
  <si>
    <t>Ильичев</t>
  </si>
  <si>
    <t>16062006</t>
  </si>
  <si>
    <t>Ф0705</t>
  </si>
  <si>
    <t>Демидова</t>
  </si>
  <si>
    <t>Ф0706</t>
  </si>
  <si>
    <t>Афанасьев</t>
  </si>
  <si>
    <t>Е</t>
  </si>
  <si>
    <t>13.06.2007</t>
  </si>
  <si>
    <t>МОУ Горкинская ОШ</t>
  </si>
  <si>
    <t>Казеев</t>
  </si>
  <si>
    <t>Вадимович</t>
  </si>
  <si>
    <t>В</t>
  </si>
  <si>
    <t>20.12.2004</t>
  </si>
  <si>
    <t>Кудряшов</t>
  </si>
  <si>
    <t>17.06.2006</t>
  </si>
  <si>
    <t>Якунина</t>
  </si>
  <si>
    <t>31.10.2005</t>
  </si>
  <si>
    <t>Лаврентьева</t>
  </si>
  <si>
    <t>22.06.2006</t>
  </si>
  <si>
    <t>Орлова</t>
  </si>
  <si>
    <t>06.04.2006</t>
  </si>
  <si>
    <t>Артёмов</t>
  </si>
  <si>
    <t>30.10.2004</t>
  </si>
  <si>
    <t>Лаврентьев</t>
  </si>
  <si>
    <t>Артём</t>
  </si>
  <si>
    <t>25.08.2004</t>
  </si>
  <si>
    <t>Берестнев</t>
  </si>
  <si>
    <t>17.04.2005</t>
  </si>
  <si>
    <t>Кратнова</t>
  </si>
  <si>
    <t>Наталия</t>
  </si>
  <si>
    <t>21.09.2004</t>
  </si>
  <si>
    <t>Нефатов</t>
  </si>
  <si>
    <t>11.07.2004</t>
  </si>
  <si>
    <t>Дёмина</t>
  </si>
  <si>
    <t>10.12.2004</t>
  </si>
  <si>
    <t>Вавилов</t>
  </si>
  <si>
    <t>14052005</t>
  </si>
  <si>
    <t>МОУ Ивановская СШ</t>
  </si>
  <si>
    <t>М-ВДС-14052005</t>
  </si>
  <si>
    <t>Зенин-Земляков</t>
  </si>
  <si>
    <t>З</t>
  </si>
  <si>
    <t>18102005</t>
  </si>
  <si>
    <t>М-ЗНА-18102005</t>
  </si>
  <si>
    <t>Петр</t>
  </si>
  <si>
    <t>11072004</t>
  </si>
  <si>
    <t>М-ЗПА-11072004</t>
  </si>
  <si>
    <t>Мамедов</t>
  </si>
  <si>
    <t>Магамед</t>
  </si>
  <si>
    <t>Шамил оглы</t>
  </si>
  <si>
    <t>04032004</t>
  </si>
  <si>
    <t>М-ММШ-04032004</t>
  </si>
  <si>
    <t>Х</t>
  </si>
  <si>
    <t>Хусаенова</t>
  </si>
  <si>
    <t>Вероника</t>
  </si>
  <si>
    <t>06082004</t>
  </si>
  <si>
    <t>Х-ХВД-06082004</t>
  </si>
  <si>
    <t>28072002</t>
  </si>
  <si>
    <t>М-ЗНА-28072002</t>
  </si>
  <si>
    <t>Г</t>
  </si>
  <si>
    <t>Микеле</t>
  </si>
  <si>
    <t>20012002</t>
  </si>
  <si>
    <t>ЧКГ САП</t>
  </si>
  <si>
    <t>Топчий</t>
  </si>
  <si>
    <t>Василий</t>
  </si>
  <si>
    <t>06012003</t>
  </si>
  <si>
    <t>Минайлов</t>
  </si>
  <si>
    <t>Константин</t>
  </si>
  <si>
    <t>03062003</t>
  </si>
  <si>
    <t>Белов</t>
  </si>
  <si>
    <t>Петрович</t>
  </si>
  <si>
    <t>28102003</t>
  </si>
  <si>
    <t>Борисов</t>
  </si>
  <si>
    <t>Тимофей</t>
  </si>
  <si>
    <t>23062004</t>
  </si>
  <si>
    <t>Удальцов</t>
  </si>
  <si>
    <t>И</t>
  </si>
  <si>
    <t>07042004</t>
  </si>
  <si>
    <t>Клюквин</t>
  </si>
  <si>
    <t>Серафим</t>
  </si>
  <si>
    <t>24062005</t>
  </si>
  <si>
    <t>Антонов</t>
  </si>
  <si>
    <t>31102004</t>
  </si>
  <si>
    <t>Карпенко</t>
  </si>
  <si>
    <t>Вячеславовна</t>
  </si>
  <si>
    <t>10022005</t>
  </si>
  <si>
    <t>Чураков</t>
  </si>
  <si>
    <t>23112004</t>
  </si>
  <si>
    <t>Ковалёв</t>
  </si>
  <si>
    <t>08062006</t>
  </si>
  <si>
    <t>МОУ Глебовская ОШ</t>
  </si>
  <si>
    <t>Хомченко</t>
  </si>
  <si>
    <t>Романович</t>
  </si>
  <si>
    <t>02082005</t>
  </si>
  <si>
    <t>Ивахненко</t>
  </si>
  <si>
    <t>05032005</t>
  </si>
  <si>
    <t>Образцов</t>
  </si>
  <si>
    <t>12062005</t>
  </si>
  <si>
    <t>МОУ Нагорьевская СШ</t>
  </si>
  <si>
    <t xml:space="preserve">Марасанова </t>
  </si>
  <si>
    <t>12052004</t>
  </si>
  <si>
    <t>Демидов</t>
  </si>
  <si>
    <t>18032004</t>
  </si>
  <si>
    <t>Петрова</t>
  </si>
  <si>
    <t>Наталья</t>
  </si>
  <si>
    <t>22042003</t>
  </si>
  <si>
    <t>Чумаков</t>
  </si>
  <si>
    <t>08012004</t>
  </si>
  <si>
    <t>Федькин</t>
  </si>
  <si>
    <t>МОУ СШ № 2</t>
  </si>
  <si>
    <t>Александра</t>
  </si>
  <si>
    <t>Галустян</t>
  </si>
  <si>
    <t>Валерий</t>
  </si>
  <si>
    <t>Рябов</t>
  </si>
  <si>
    <t>Лякишев</t>
  </si>
  <si>
    <t>Попов</t>
  </si>
  <si>
    <t>Захаренко</t>
  </si>
  <si>
    <t>Филатова</t>
  </si>
  <si>
    <t>МОУ СШ № 9</t>
  </si>
  <si>
    <t>Евлампиева</t>
  </si>
  <si>
    <t>25042006</t>
  </si>
  <si>
    <t>ф0716</t>
  </si>
  <si>
    <t xml:space="preserve">Максимова </t>
  </si>
  <si>
    <t>24032006</t>
  </si>
  <si>
    <t>ф0715</t>
  </si>
  <si>
    <t>Савельева</t>
  </si>
  <si>
    <t>Карина</t>
  </si>
  <si>
    <t>03092006</t>
  </si>
  <si>
    <t>Дуплинская</t>
  </si>
  <si>
    <t>Максимовна</t>
  </si>
  <si>
    <t>19012007</t>
  </si>
  <si>
    <t>ф0712</t>
  </si>
  <si>
    <t>Романенко</t>
  </si>
  <si>
    <t>17122005</t>
  </si>
  <si>
    <t>Шулаев</t>
  </si>
  <si>
    <t>21092006</t>
  </si>
  <si>
    <t>Лебедев</t>
  </si>
  <si>
    <t>23052006</t>
  </si>
  <si>
    <t>Ф0711</t>
  </si>
  <si>
    <t>Рябая</t>
  </si>
  <si>
    <t>20072006</t>
  </si>
  <si>
    <t>Дерюга</t>
  </si>
  <si>
    <t>20072007</t>
  </si>
  <si>
    <t>Ф0719</t>
  </si>
  <si>
    <t>Понамарева</t>
  </si>
  <si>
    <t>Ф0710</t>
  </si>
  <si>
    <t xml:space="preserve">Фомин </t>
  </si>
  <si>
    <t>05092006</t>
  </si>
  <si>
    <t>Фоменко</t>
  </si>
  <si>
    <t>Олег</t>
  </si>
  <si>
    <t>19012005</t>
  </si>
  <si>
    <t>Левченко</t>
  </si>
  <si>
    <t>19102005</t>
  </si>
  <si>
    <t>Ф0814</t>
  </si>
  <si>
    <t>Винюков</t>
  </si>
  <si>
    <t>Григорий</t>
  </si>
  <si>
    <t>14082005</t>
  </si>
  <si>
    <t>Евгеньевна</t>
  </si>
  <si>
    <t>07122005</t>
  </si>
  <si>
    <t>Алексеев</t>
  </si>
  <si>
    <t>Роман</t>
  </si>
  <si>
    <t>28112005</t>
  </si>
  <si>
    <t>ф0807</t>
  </si>
  <si>
    <t>Рябинин</t>
  </si>
  <si>
    <t>22102005</t>
  </si>
  <si>
    <t>Ф0818</t>
  </si>
  <si>
    <t>Новиков</t>
  </si>
  <si>
    <t>29072005</t>
  </si>
  <si>
    <t>Дзись</t>
  </si>
  <si>
    <t>Любовь</t>
  </si>
  <si>
    <t>17082005</t>
  </si>
  <si>
    <t>Ткачев</t>
  </si>
  <si>
    <t>Михаил</t>
  </si>
  <si>
    <t>16052005</t>
  </si>
  <si>
    <t>Ф0817</t>
  </si>
  <si>
    <t>Андреев</t>
  </si>
  <si>
    <t>24022004</t>
  </si>
  <si>
    <t>18102004</t>
  </si>
  <si>
    <t>ф0916</t>
  </si>
  <si>
    <t>Иванина</t>
  </si>
  <si>
    <t>Алина</t>
  </si>
  <si>
    <t>19062004</t>
  </si>
  <si>
    <t>Лебедева</t>
  </si>
  <si>
    <t>06102003</t>
  </si>
  <si>
    <t>Ф0912</t>
  </si>
  <si>
    <t>Понафедин</t>
  </si>
  <si>
    <t>22032005</t>
  </si>
  <si>
    <t>ф0827</t>
  </si>
  <si>
    <t>Кочнева</t>
  </si>
  <si>
    <t>08092004</t>
  </si>
  <si>
    <t>Ф0913</t>
  </si>
  <si>
    <t>Аршакович</t>
  </si>
  <si>
    <t>04082003</t>
  </si>
  <si>
    <t>ф.1006</t>
  </si>
  <si>
    <t>Шумов</t>
  </si>
  <si>
    <t>17102002</t>
  </si>
  <si>
    <t>Ф1118</t>
  </si>
  <si>
    <t>Кузнечихина</t>
  </si>
  <si>
    <t>19072003</t>
  </si>
  <si>
    <t>Грачев</t>
  </si>
  <si>
    <t>140321003</t>
  </si>
  <si>
    <t>Джумаева</t>
  </si>
  <si>
    <t>Рустамовна</t>
  </si>
  <si>
    <t>27122002</t>
  </si>
  <si>
    <t>Ф1014</t>
  </si>
  <si>
    <t>Драчук</t>
  </si>
  <si>
    <t>250920003</t>
  </si>
  <si>
    <t>Мозокина</t>
  </si>
  <si>
    <t>23072002</t>
  </si>
  <si>
    <t>ф1111</t>
  </si>
  <si>
    <t>16042002</t>
  </si>
  <si>
    <t>12032003</t>
  </si>
  <si>
    <t>24042002</t>
  </si>
  <si>
    <t>Ф1117</t>
  </si>
  <si>
    <t>15022003</t>
  </si>
  <si>
    <t>Ф1107</t>
  </si>
  <si>
    <t>Смирнов</t>
  </si>
  <si>
    <t>12042002</t>
  </si>
  <si>
    <t>Ф1108</t>
  </si>
  <si>
    <t>Потапов</t>
  </si>
  <si>
    <t>22102006</t>
  </si>
  <si>
    <t>Шевцова</t>
  </si>
  <si>
    <t>Стефания</t>
  </si>
  <si>
    <t>23042006</t>
  </si>
  <si>
    <t>Ф0708</t>
  </si>
  <si>
    <t>Неклюдов</t>
  </si>
  <si>
    <t>04082006</t>
  </si>
  <si>
    <t>Кобзарь</t>
  </si>
  <si>
    <t>07032006</t>
  </si>
  <si>
    <t>Ф0709</t>
  </si>
  <si>
    <t>Работникова</t>
  </si>
  <si>
    <t>Анжелика</t>
  </si>
  <si>
    <t>24092005</t>
  </si>
  <si>
    <t>Ф0824</t>
  </si>
  <si>
    <t>Глухова</t>
  </si>
  <si>
    <t>Ева</t>
  </si>
  <si>
    <t>МОУ СШ №9</t>
  </si>
  <si>
    <t>Знаменский</t>
  </si>
  <si>
    <t xml:space="preserve">Перфильева </t>
  </si>
  <si>
    <t>Валерия</t>
  </si>
  <si>
    <t>Борисовна</t>
  </si>
  <si>
    <t>Сотонина</t>
  </si>
  <si>
    <t>Дария</t>
  </si>
  <si>
    <t>Боборовская</t>
  </si>
  <si>
    <t>Павловна</t>
  </si>
  <si>
    <t xml:space="preserve">Корнеев </t>
  </si>
  <si>
    <t>Гаврилов</t>
  </si>
  <si>
    <t>Мащенков</t>
  </si>
  <si>
    <t>Моренов</t>
  </si>
  <si>
    <t>Малов</t>
  </si>
  <si>
    <t>Панков</t>
  </si>
  <si>
    <t>Турченко</t>
  </si>
  <si>
    <t>Марина</t>
  </si>
  <si>
    <t>Абраамян</t>
  </si>
  <si>
    <t>Нарек</t>
  </si>
  <si>
    <t>Ваганович</t>
  </si>
  <si>
    <t>Александров</t>
  </si>
  <si>
    <t>Семен</t>
  </si>
  <si>
    <t xml:space="preserve">Андреев </t>
  </si>
  <si>
    <t>Бубнов</t>
  </si>
  <si>
    <t>Данил</t>
  </si>
  <si>
    <t>Вагнер</t>
  </si>
  <si>
    <t>Кошелева</t>
  </si>
  <si>
    <t>Кукушкина</t>
  </si>
  <si>
    <t>Бойко</t>
  </si>
  <si>
    <t>Колмаков</t>
  </si>
  <si>
    <t xml:space="preserve">Казакова </t>
  </si>
  <si>
    <t>Александровнв</t>
  </si>
  <si>
    <t>26022006</t>
  </si>
  <si>
    <t>Чоу "Сольба"</t>
  </si>
  <si>
    <t>Рыкова</t>
  </si>
  <si>
    <t>01042006</t>
  </si>
  <si>
    <t>Житарева</t>
  </si>
  <si>
    <t>Антоновна</t>
  </si>
  <si>
    <t>10122005</t>
  </si>
  <si>
    <t>Филиппова</t>
  </si>
  <si>
    <t>Ольга</t>
  </si>
  <si>
    <t>21122005</t>
  </si>
  <si>
    <t xml:space="preserve">Джумагулова </t>
  </si>
  <si>
    <t>Надира</t>
  </si>
  <si>
    <t>Нурхановна</t>
  </si>
  <si>
    <t>15092005</t>
  </si>
  <si>
    <t>Призёр</t>
  </si>
  <si>
    <t>Бочарова</t>
  </si>
  <si>
    <t>11.02.2006</t>
  </si>
  <si>
    <t>МОУ Новская ОШ</t>
  </si>
  <si>
    <t>Наумова</t>
  </si>
  <si>
    <t>Н</t>
  </si>
  <si>
    <t>13.08.2006</t>
  </si>
  <si>
    <t>Л</t>
  </si>
  <si>
    <t>Мареев</t>
  </si>
  <si>
    <t>МОУ Берендеевская СШ</t>
  </si>
  <si>
    <t>Лысенко</t>
  </si>
  <si>
    <t>Майя</t>
  </si>
  <si>
    <t>Олеговна</t>
  </si>
  <si>
    <t>Р</t>
  </si>
  <si>
    <t>02042006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</si>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</sst>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"/>
    <numFmt numFmtId="165" formatCode="[$-419]General"/>
    <numFmt numFmtId="166" formatCode="[$-419]0%"/>
    <numFmt numFmtId="167" formatCode="#,##0.00&quot; &quot;[$руб.-419];[Red]&quot;-&quot;#,##0.00&quot; &quot;[$руб.-419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0"/>
      <color rgb="FF000000"/>
      <name val="Arial Cyr1"/>
      <charset val="204"/>
    </font>
    <font>
      <sz val="10"/>
      <color rgb="FF000000"/>
      <name val="Arial Cyr"/>
      <charset val="204"/>
    </font>
    <font>
      <sz val="11"/>
      <color indexed="8"/>
      <name val="Calibri"/>
      <family val="2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EADA"/>
        <bgColor rgb="FFE6E0EC"/>
      </patternFill>
    </fill>
    <fill>
      <patternFill patternType="solid">
        <fgColor rgb="FFFDEADA"/>
        <bgColor rgb="FFFDEADA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0" fontId="8" fillId="0" borderId="0"/>
    <xf numFmtId="0" fontId="11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5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9" fontId="18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165" fontId="14" fillId="0" borderId="0"/>
    <xf numFmtId="0" fontId="19" fillId="0" borderId="0"/>
    <xf numFmtId="165" fontId="14" fillId="0" borderId="0"/>
    <xf numFmtId="165" fontId="14" fillId="0" borderId="0"/>
    <xf numFmtId="165" fontId="14" fillId="0" borderId="0"/>
    <xf numFmtId="166" fontId="14" fillId="0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7" fontId="21" fillId="0" borderId="0"/>
    <xf numFmtId="165" fontId="14" fillId="0" borderId="0"/>
    <xf numFmtId="165" fontId="22" fillId="0" borderId="0"/>
    <xf numFmtId="165" fontId="14" fillId="0" borderId="0"/>
    <xf numFmtId="165" fontId="14" fillId="0" borderId="0"/>
    <xf numFmtId="165" fontId="23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1" fontId="7" fillId="0" borderId="0" xfId="0" applyNumberFormat="1" applyFont="1" applyFill="1" applyAlignment="1"/>
    <xf numFmtId="1" fontId="7" fillId="4" borderId="1" xfId="0" applyNumberFormat="1" applyFont="1" applyFill="1" applyBorder="1" applyAlignment="1"/>
    <xf numFmtId="1" fontId="7" fillId="4" borderId="0" xfId="0" applyNumberFormat="1" applyFont="1" applyFill="1" applyAlignment="1"/>
    <xf numFmtId="0" fontId="17" fillId="7" borderId="1" xfId="21" applyFont="1" applyFill="1" applyBorder="1" applyAlignment="1"/>
    <xf numFmtId="0" fontId="10" fillId="7" borderId="1" xfId="21" applyFont="1" applyFill="1" applyBorder="1"/>
    <xf numFmtId="0" fontId="17" fillId="7" borderId="1" xfId="21" applyFont="1" applyFill="1" applyBorder="1"/>
    <xf numFmtId="0" fontId="17" fillId="7" borderId="1" xfId="8" applyFont="1" applyFill="1" applyBorder="1" applyAlignment="1"/>
    <xf numFmtId="0" fontId="10" fillId="7" borderId="1" xfId="8" applyFont="1" applyFill="1" applyBorder="1" applyAlignment="1"/>
    <xf numFmtId="0" fontId="10" fillId="7" borderId="1" xfId="21" applyFont="1" applyFill="1" applyBorder="1" applyAlignment="1"/>
    <xf numFmtId="0" fontId="10" fillId="7" borderId="1" xfId="21" applyFont="1" applyFill="1" applyBorder="1" applyAlignment="1">
      <alignment horizontal="right"/>
    </xf>
    <xf numFmtId="0" fontId="10" fillId="4" borderId="1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vertical="center"/>
    </xf>
    <xf numFmtId="49" fontId="10" fillId="4" borderId="1" xfId="0" applyNumberFormat="1" applyFont="1" applyFill="1" applyBorder="1" applyAlignment="1">
      <alignment horizontal="right"/>
    </xf>
    <xf numFmtId="0" fontId="10" fillId="4" borderId="0" xfId="0" applyFont="1" applyFill="1" applyAlignment="1"/>
    <xf numFmtId="0" fontId="10" fillId="0" borderId="0" xfId="0" applyFont="1" applyFill="1" applyAlignment="1"/>
    <xf numFmtId="0" fontId="10" fillId="4" borderId="1" xfId="19" applyFont="1" applyFill="1" applyBorder="1" applyAlignment="1"/>
    <xf numFmtId="0" fontId="9" fillId="4" borderId="1" xfId="0" applyFont="1" applyFill="1" applyBorder="1"/>
    <xf numFmtId="0" fontId="9" fillId="4" borderId="1" xfId="2" applyFont="1" applyFill="1" applyBorder="1" applyAlignment="1"/>
    <xf numFmtId="49" fontId="10" fillId="4" borderId="1" xfId="0" applyNumberFormat="1" applyFont="1" applyFill="1" applyBorder="1" applyAlignment="1"/>
    <xf numFmtId="0" fontId="7" fillId="0" borderId="0" xfId="0" applyFont="1" applyFill="1" applyAlignment="1">
      <alignment horizontal="center"/>
    </xf>
    <xf numFmtId="165" fontId="17" fillId="8" borderId="1" xfId="24" applyFont="1" applyFill="1" applyBorder="1" applyAlignment="1"/>
    <xf numFmtId="0" fontId="17" fillId="2" borderId="1" xfId="23" applyFont="1" applyFill="1" applyBorder="1" applyAlignment="1">
      <alignment horizontal="center"/>
    </xf>
    <xf numFmtId="165" fontId="17" fillId="8" borderId="1" xfId="33" applyFont="1" applyFill="1" applyBorder="1" applyAlignment="1"/>
    <xf numFmtId="0" fontId="7" fillId="4" borderId="10" xfId="0" applyFont="1" applyFill="1" applyBorder="1" applyAlignment="1"/>
    <xf numFmtId="165" fontId="17" fillId="8" borderId="1" xfId="24" applyFont="1" applyFill="1" applyBorder="1" applyAlignment="1">
      <alignment horizontal="center"/>
    </xf>
    <xf numFmtId="0" fontId="7" fillId="4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/>
    </xf>
    <xf numFmtId="49" fontId="17" fillId="8" borderId="1" xfId="36" applyNumberFormat="1" applyFont="1" applyFill="1" applyBorder="1" applyAlignment="1">
      <alignment horizontal="center"/>
    </xf>
    <xf numFmtId="165" fontId="10" fillId="8" borderId="1" xfId="33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vertical="distributed"/>
    </xf>
    <xf numFmtId="0" fontId="7" fillId="0" borderId="0" xfId="0" applyFont="1" applyBorder="1" applyAlignment="1"/>
    <xf numFmtId="0" fontId="7" fillId="3" borderId="0" xfId="0" applyFont="1" applyFill="1" applyAlignment="1"/>
    <xf numFmtId="0" fontId="7" fillId="4" borderId="0" xfId="0" applyFont="1" applyFill="1" applyAlignment="1"/>
    <xf numFmtId="0" fontId="9" fillId="4" borderId="1" xfId="0" applyFont="1" applyFill="1" applyBorder="1" applyAlignment="1"/>
    <xf numFmtId="0" fontId="7" fillId="0" borderId="0" xfId="0" applyFont="1" applyFill="1" applyAlignment="1"/>
    <xf numFmtId="49" fontId="7" fillId="0" borderId="0" xfId="0" applyNumberFormat="1" applyFont="1" applyFill="1" applyAlignment="1"/>
    <xf numFmtId="0" fontId="7" fillId="0" borderId="8" xfId="0" applyFont="1" applyFill="1" applyBorder="1" applyAlignment="1"/>
    <xf numFmtId="0" fontId="7" fillId="0" borderId="0" xfId="0" applyFont="1" applyFill="1" applyBorder="1" applyAlignment="1"/>
    <xf numFmtId="0" fontId="7" fillId="5" borderId="0" xfId="0" applyFont="1" applyFill="1" applyAlignment="1"/>
    <xf numFmtId="0" fontId="10" fillId="5" borderId="1" xfId="2" applyFont="1" applyFill="1" applyBorder="1" applyAlignment="1"/>
    <xf numFmtId="0" fontId="7" fillId="3" borderId="7" xfId="0" applyFont="1" applyFill="1" applyBorder="1" applyAlignment="1"/>
    <xf numFmtId="0" fontId="7" fillId="4" borderId="7" xfId="0" applyFont="1" applyFill="1" applyBorder="1" applyAlignment="1"/>
    <xf numFmtId="0" fontId="7" fillId="2" borderId="7" xfId="0" applyFont="1" applyFill="1" applyBorder="1" applyAlignment="1"/>
    <xf numFmtId="0" fontId="10" fillId="3" borderId="1" xfId="2" applyFont="1" applyFill="1" applyBorder="1" applyAlignment="1"/>
    <xf numFmtId="49" fontId="7" fillId="3" borderId="0" xfId="0" applyNumberFormat="1" applyFont="1" applyFill="1" applyAlignment="1"/>
    <xf numFmtId="0" fontId="10" fillId="3" borderId="1" xfId="1" applyNumberFormat="1" applyFont="1" applyFill="1" applyBorder="1" applyAlignment="1"/>
    <xf numFmtId="0" fontId="9" fillId="3" borderId="1" xfId="0" applyNumberFormat="1" applyFont="1" applyFill="1" applyBorder="1" applyAlignment="1"/>
    <xf numFmtId="0" fontId="7" fillId="5" borderId="7" xfId="0" applyFont="1" applyFill="1" applyBorder="1" applyAlignment="1"/>
    <xf numFmtId="0" fontId="7" fillId="4" borderId="1" xfId="2" applyFont="1" applyFill="1" applyBorder="1" applyAlignment="1"/>
    <xf numFmtId="164" fontId="7" fillId="4" borderId="1" xfId="1" applyNumberFormat="1" applyFont="1" applyFill="1" applyBorder="1" applyAlignment="1"/>
    <xf numFmtId="0" fontId="7" fillId="3" borderId="1" xfId="0" applyFont="1" applyFill="1" applyBorder="1" applyAlignment="1"/>
    <xf numFmtId="0" fontId="7" fillId="4" borderId="1" xfId="0" applyFont="1" applyFill="1" applyBorder="1" applyAlignment="1"/>
    <xf numFmtId="0" fontId="7" fillId="4" borderId="1" xfId="0" applyFont="1" applyFill="1" applyBorder="1"/>
    <xf numFmtId="0" fontId="7" fillId="5" borderId="1" xfId="0" applyFont="1" applyFill="1" applyBorder="1" applyAlignment="1"/>
    <xf numFmtId="0" fontId="10" fillId="4" borderId="1" xfId="0" applyFont="1" applyFill="1" applyBorder="1" applyAlignment="1"/>
    <xf numFmtId="9" fontId="9" fillId="3" borderId="1" xfId="13" applyFont="1" applyFill="1" applyBorder="1" applyAlignment="1"/>
    <xf numFmtId="49" fontId="7" fillId="4" borderId="1" xfId="1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0" fillId="4" borderId="1" xfId="1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9" fontId="9" fillId="4" borderId="1" xfId="1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9" fontId="17" fillId="7" borderId="1" xfId="8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49" fontId="17" fillId="7" borderId="1" xfId="21" applyNumberFormat="1" applyFont="1" applyFill="1" applyBorder="1" applyAlignment="1">
      <alignment horizontal="center"/>
    </xf>
    <xf numFmtId="49" fontId="10" fillId="7" borderId="1" xfId="21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wrapText="1"/>
    </xf>
    <xf numFmtId="0" fontId="7" fillId="3" borderId="1" xfId="0" applyFont="1" applyFill="1" applyBorder="1" applyAlignment="1"/>
    <xf numFmtId="0" fontId="7" fillId="6" borderId="2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top" wrapText="1"/>
    </xf>
    <xf numFmtId="49" fontId="7" fillId="6" borderId="2" xfId="0" applyNumberFormat="1" applyFont="1" applyFill="1" applyBorder="1" applyAlignment="1">
      <alignment horizontal="center" vertical="top" wrapText="1"/>
    </xf>
    <xf numFmtId="49" fontId="7" fillId="6" borderId="5" xfId="0" applyNumberFormat="1" applyFont="1" applyFill="1" applyBorder="1" applyAlignment="1">
      <alignment horizontal="center" vertical="top" wrapText="1"/>
    </xf>
    <xf numFmtId="49" fontId="7" fillId="6" borderId="6" xfId="0" applyNumberFormat="1" applyFont="1" applyFill="1" applyBorder="1" applyAlignment="1">
      <alignment horizontal="center" vertical="top" wrapText="1"/>
    </xf>
    <xf numFmtId="1" fontId="7" fillId="6" borderId="2" xfId="0" applyNumberFormat="1" applyFont="1" applyFill="1" applyBorder="1" applyAlignment="1">
      <alignment horizontal="center" vertical="top" wrapText="1"/>
    </xf>
    <xf numFmtId="1" fontId="7" fillId="6" borderId="5" xfId="0" applyNumberFormat="1" applyFont="1" applyFill="1" applyBorder="1" applyAlignment="1">
      <alignment horizontal="center" vertical="top" wrapText="1"/>
    </xf>
    <xf numFmtId="1" fontId="7" fillId="6" borderId="6" xfId="0" applyNumberFormat="1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/>
    </xf>
    <xf numFmtId="0" fontId="25" fillId="3" borderId="1" xfId="0" applyNumberFormat="1" applyFont="1" applyFill="1" applyBorder="1" applyAlignment="1"/>
    <xf numFmtId="1" fontId="7" fillId="4" borderId="10" xfId="0" applyNumberFormat="1" applyFont="1" applyFill="1" applyBorder="1" applyAlignment="1"/>
    <xf numFmtId="0" fontId="10" fillId="4" borderId="10" xfId="0" applyFont="1" applyFill="1" applyBorder="1" applyAlignment="1"/>
    <xf numFmtId="0" fontId="7" fillId="4" borderId="10" xfId="0" applyFont="1" applyFill="1" applyBorder="1" applyAlignment="1">
      <alignment horizontal="center"/>
    </xf>
    <xf numFmtId="0" fontId="7" fillId="4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vertical="distributed"/>
    </xf>
    <xf numFmtId="0" fontId="7" fillId="0" borderId="0" xfId="0" applyFont="1" applyBorder="1" applyAlignment="1"/>
    <xf numFmtId="0" fontId="7" fillId="2" borderId="1" xfId="0" applyFont="1" applyFill="1" applyBorder="1" applyAlignment="1"/>
    <xf numFmtId="0" fontId="7" fillId="3" borderId="0" xfId="0" applyFont="1" applyFill="1" applyAlignment="1"/>
    <xf numFmtId="0" fontId="7" fillId="4" borderId="0" xfId="0" applyFont="1" applyFill="1" applyAlignment="1"/>
    <xf numFmtId="0" fontId="9" fillId="4" borderId="1" xfId="0" applyFont="1" applyFill="1" applyBorder="1" applyAlignment="1"/>
    <xf numFmtId="0" fontId="7" fillId="0" borderId="0" xfId="0" applyFont="1" applyFill="1" applyAlignment="1"/>
    <xf numFmtId="49" fontId="7" fillId="0" borderId="0" xfId="0" applyNumberFormat="1" applyFont="1" applyFill="1" applyAlignment="1"/>
    <xf numFmtId="0" fontId="7" fillId="0" borderId="8" xfId="0" applyFont="1" applyFill="1" applyBorder="1" applyAlignment="1"/>
    <xf numFmtId="0" fontId="7" fillId="0" borderId="0" xfId="0" applyFont="1" applyFill="1" applyBorder="1" applyAlignment="1"/>
    <xf numFmtId="0" fontId="7" fillId="5" borderId="0" xfId="0" applyFont="1" applyFill="1" applyAlignment="1"/>
    <xf numFmtId="0" fontId="10" fillId="5" borderId="1" xfId="2" applyFont="1" applyFill="1" applyBorder="1" applyAlignment="1"/>
    <xf numFmtId="0" fontId="7" fillId="3" borderId="7" xfId="0" applyFont="1" applyFill="1" applyBorder="1" applyAlignment="1"/>
    <xf numFmtId="0" fontId="7" fillId="4" borderId="7" xfId="0" applyFont="1" applyFill="1" applyBorder="1" applyAlignment="1"/>
    <xf numFmtId="0" fontId="7" fillId="2" borderId="7" xfId="0" applyFont="1" applyFill="1" applyBorder="1" applyAlignment="1"/>
    <xf numFmtId="0" fontId="10" fillId="4" borderId="1" xfId="2" applyFont="1" applyFill="1" applyBorder="1" applyAlignment="1"/>
    <xf numFmtId="0" fontId="10" fillId="2" borderId="1" xfId="2" applyFont="1" applyFill="1" applyBorder="1" applyAlignment="1"/>
    <xf numFmtId="0" fontId="10" fillId="3" borderId="1" xfId="2" applyFont="1" applyFill="1" applyBorder="1" applyAlignment="1"/>
    <xf numFmtId="49" fontId="7" fillId="3" borderId="0" xfId="0" applyNumberFormat="1" applyFont="1" applyFill="1" applyAlignment="1"/>
    <xf numFmtId="0" fontId="10" fillId="3" borderId="1" xfId="1" applyNumberFormat="1" applyFont="1" applyFill="1" applyBorder="1" applyAlignment="1"/>
    <xf numFmtId="0" fontId="9" fillId="3" borderId="1" xfId="0" applyNumberFormat="1" applyFont="1" applyFill="1" applyBorder="1" applyAlignment="1"/>
    <xf numFmtId="0" fontId="7" fillId="5" borderId="7" xfId="0" applyFont="1" applyFill="1" applyBorder="1" applyAlignment="1"/>
    <xf numFmtId="0" fontId="7" fillId="4" borderId="1" xfId="2" applyFont="1" applyFill="1" applyBorder="1" applyAlignment="1"/>
    <xf numFmtId="164" fontId="7" fillId="4" borderId="1" xfId="1" applyNumberFormat="1" applyFont="1" applyFill="1" applyBorder="1" applyAlignment="1"/>
    <xf numFmtId="0" fontId="7" fillId="3" borderId="1" xfId="0" applyFont="1" applyFill="1" applyBorder="1" applyAlignment="1"/>
    <xf numFmtId="0" fontId="7" fillId="4" borderId="1" xfId="0" applyFont="1" applyFill="1" applyBorder="1" applyAlignment="1"/>
    <xf numFmtId="0" fontId="7" fillId="4" borderId="1" xfId="0" applyFont="1" applyFill="1" applyBorder="1"/>
    <xf numFmtId="0" fontId="10" fillId="4" borderId="1" xfId="0" applyFont="1" applyFill="1" applyBorder="1"/>
    <xf numFmtId="0" fontId="7" fillId="5" borderId="1" xfId="0" applyFont="1" applyFill="1" applyBorder="1" applyAlignment="1"/>
    <xf numFmtId="49" fontId="7" fillId="4" borderId="1" xfId="1" applyNumberFormat="1" applyFont="1" applyFill="1" applyBorder="1" applyAlignment="1">
      <alignment horizontal="right"/>
    </xf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right"/>
    </xf>
    <xf numFmtId="9" fontId="9" fillId="3" borderId="1" xfId="13" applyFont="1" applyFill="1" applyBorder="1" applyAlignment="1"/>
    <xf numFmtId="49" fontId="7" fillId="4" borderId="1" xfId="0" applyNumberFormat="1" applyFont="1" applyFill="1" applyBorder="1" applyAlignment="1"/>
    <xf numFmtId="49" fontId="10" fillId="4" borderId="1" xfId="0" applyNumberFormat="1" applyFont="1" applyFill="1" applyBorder="1" applyAlignment="1"/>
    <xf numFmtId="0" fontId="10" fillId="4" borderId="1" xfId="52" applyFont="1" applyFill="1" applyBorder="1" applyAlignment="1"/>
    <xf numFmtId="0" fontId="10" fillId="4" borderId="1" xfId="42" applyFont="1" applyFill="1" applyBorder="1" applyAlignment="1"/>
    <xf numFmtId="0" fontId="15" fillId="0" borderId="11" xfId="0" applyFont="1" applyFill="1" applyBorder="1" applyAlignment="1"/>
    <xf numFmtId="0" fontId="7" fillId="0" borderId="11" xfId="0" applyFont="1" applyFill="1" applyBorder="1" applyAlignment="1"/>
  </cellXfs>
  <cellStyles count="60">
    <cellStyle name="Excel Built-in Normal" xfId="6"/>
    <cellStyle name="Excel Built-in Normal 1" xfId="7"/>
    <cellStyle name="Excel Built-in Normal 1 2" xfId="24"/>
    <cellStyle name="Excel Built-in Normal 2" xfId="5"/>
    <cellStyle name="Excel Built-in Normal 2 2" xfId="25"/>
    <cellStyle name="Excel Built-in Normal 3" xfId="26"/>
    <cellStyle name="Excel Built-in Normal 4" xfId="22"/>
    <cellStyle name="Excel Built-in Percent" xfId="27"/>
    <cellStyle name="Heading" xfId="28"/>
    <cellStyle name="Heading1" xfId="29"/>
    <cellStyle name="Result" xfId="30"/>
    <cellStyle name="Result2" xfId="31"/>
    <cellStyle name="TableStyleLight1" xfId="8"/>
    <cellStyle name="TableStyleLight1 2" xfId="32"/>
    <cellStyle name="Обычный" xfId="0" builtinId="0"/>
    <cellStyle name="Обычный 2" xfId="2"/>
    <cellStyle name="Обычный 2 2" xfId="33"/>
    <cellStyle name="Обычный 3" xfId="4"/>
    <cellStyle name="Обычный 3 2" xfId="11"/>
    <cellStyle name="Обычный 3 2 2" xfId="19"/>
    <cellStyle name="Обычный 3 2 3" xfId="35"/>
    <cellStyle name="Обычный 3 2 4" xfId="42"/>
    <cellStyle name="Обычный 3 2 5" xfId="52"/>
    <cellStyle name="Обычный 3 2 6" xfId="58"/>
    <cellStyle name="Обычный 3 3" xfId="15"/>
    <cellStyle name="Обычный 3 4" xfId="34"/>
    <cellStyle name="Обычный 3 5" xfId="41"/>
    <cellStyle name="Обычный 3 6" xfId="49"/>
    <cellStyle name="Обычный 3 7" xfId="55"/>
    <cellStyle name="Обычный 4" xfId="1"/>
    <cellStyle name="Обычный 4 2" xfId="36"/>
    <cellStyle name="Обычный 5" xfId="3"/>
    <cellStyle name="Обычный 5 2" xfId="10"/>
    <cellStyle name="Обычный 5 2 2" xfId="18"/>
    <cellStyle name="Обычный 5 2 3" xfId="38"/>
    <cellStyle name="Обычный 5 2 4" xfId="44"/>
    <cellStyle name="Обычный 5 2 5" xfId="51"/>
    <cellStyle name="Обычный 5 2 6" xfId="57"/>
    <cellStyle name="Обычный 5 3" xfId="14"/>
    <cellStyle name="Обычный 5 4" xfId="37"/>
    <cellStyle name="Обычный 5 5" xfId="43"/>
    <cellStyle name="Обычный 5 6" xfId="48"/>
    <cellStyle name="Обычный 5 7" xfId="54"/>
    <cellStyle name="Обычный 6" xfId="9"/>
    <cellStyle name="Обычный 6 2" xfId="12"/>
    <cellStyle name="Обычный 6 2 2" xfId="20"/>
    <cellStyle name="Обычный 6 2 3" xfId="40"/>
    <cellStyle name="Обычный 6 2 4" xfId="46"/>
    <cellStyle name="Обычный 6 2 5" xfId="53"/>
    <cellStyle name="Обычный 6 2 6" xfId="59"/>
    <cellStyle name="Обычный 6 3" xfId="17"/>
    <cellStyle name="Обычный 6 4" xfId="39"/>
    <cellStyle name="Обычный 6 5" xfId="45"/>
    <cellStyle name="Обычный 6 6" xfId="50"/>
    <cellStyle name="Обычный 6 7" xfId="56"/>
    <cellStyle name="Обычный 7" xfId="21"/>
    <cellStyle name="Обычный 8" xfId="23"/>
    <cellStyle name="Процентный" xfId="13" builtinId="5"/>
    <cellStyle name="Процентный 2" xfId="16"/>
    <cellStyle name="Процентный 3" xfId="47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W252"/>
  <sheetViews>
    <sheetView zoomScale="70" zoomScaleNormal="70" workbookViewId="0">
      <selection activeCell="A11" sqref="A11:D11"/>
    </sheetView>
  </sheetViews>
  <sheetFormatPr defaultRowHeight="18.75"/>
  <cols>
    <col min="1" max="1" width="7.42578125" style="33" customWidth="1"/>
    <col min="2" max="2" width="6.85546875" style="34" customWidth="1"/>
    <col min="3" max="3" width="20.28515625" style="34" hidden="1" customWidth="1"/>
    <col min="4" max="4" width="18" style="34" hidden="1" customWidth="1"/>
    <col min="5" max="5" width="22.140625" style="34" hidden="1" customWidth="1"/>
    <col min="6" max="8" width="4.140625" style="34" hidden="1" customWidth="1"/>
    <col min="9" max="9" width="14.140625" style="71" hidden="1" customWidth="1"/>
    <col min="10" max="10" width="24.5703125" style="34" customWidth="1"/>
    <col min="11" max="11" width="8.140625" style="3" customWidth="1"/>
    <col min="12" max="12" width="9.42578125" style="14" hidden="1" customWidth="1"/>
    <col min="13" max="13" width="9.42578125" style="40" hidden="1" customWidth="1"/>
    <col min="14" max="14" width="11.5703125" style="33" hidden="1" customWidth="1"/>
    <col min="15" max="15" width="22.28515625" style="33" customWidth="1"/>
    <col min="16" max="16" width="6.140625" style="64" customWidth="1"/>
    <col min="17" max="18" width="6" style="64" customWidth="1"/>
    <col min="19" max="19" width="10.140625" style="46" customWidth="1"/>
    <col min="20" max="20" width="10" style="40" customWidth="1"/>
    <col min="21" max="21" width="10" style="33" customWidth="1"/>
    <col min="22" max="22" width="12.5703125" style="46" customWidth="1"/>
    <col min="23" max="16384" width="9.140625" style="30"/>
  </cols>
  <sheetData>
    <row r="1" spans="1:22" s="36" customFormat="1">
      <c r="I1" s="20"/>
      <c r="K1" s="1"/>
      <c r="L1" s="15"/>
      <c r="P1" s="20"/>
      <c r="Q1" s="20"/>
      <c r="R1" s="20"/>
      <c r="S1" s="37"/>
      <c r="V1" s="37"/>
    </row>
    <row r="2" spans="1:22" s="36" customFormat="1" ht="19.5" hidden="1" thickBot="1">
      <c r="C2" s="43"/>
      <c r="D2" s="38" t="s">
        <v>19</v>
      </c>
      <c r="I2" s="20"/>
      <c r="K2" s="1"/>
      <c r="L2" s="15"/>
      <c r="P2" s="20"/>
      <c r="Q2" s="20"/>
      <c r="R2" s="20"/>
      <c r="S2" s="37"/>
      <c r="V2" s="37"/>
    </row>
    <row r="3" spans="1:22" s="36" customFormat="1" ht="19.5" hidden="1" thickBot="1">
      <c r="C3" s="39"/>
      <c r="D3" s="39"/>
      <c r="I3" s="20"/>
      <c r="K3" s="1"/>
      <c r="L3" s="15"/>
      <c r="P3" s="20"/>
      <c r="Q3" s="20"/>
      <c r="R3" s="20"/>
      <c r="S3" s="37"/>
      <c r="V3" s="37"/>
    </row>
    <row r="4" spans="1:22" s="36" customFormat="1" ht="19.5" hidden="1" thickBot="1">
      <c r="C4" s="42"/>
      <c r="D4" s="39" t="s">
        <v>20</v>
      </c>
      <c r="I4" s="20"/>
      <c r="K4" s="1"/>
      <c r="L4" s="15"/>
      <c r="P4" s="20"/>
      <c r="Q4" s="20"/>
      <c r="R4" s="20"/>
      <c r="S4" s="37"/>
      <c r="V4" s="37"/>
    </row>
    <row r="5" spans="1:22" s="36" customFormat="1" ht="19.5" hidden="1" thickBot="1">
      <c r="C5" s="39"/>
      <c r="D5" s="39"/>
      <c r="I5" s="20"/>
      <c r="K5" s="1"/>
      <c r="L5" s="15"/>
      <c r="P5" s="20"/>
      <c r="Q5" s="20"/>
      <c r="R5" s="20"/>
      <c r="S5" s="37"/>
      <c r="V5" s="37"/>
    </row>
    <row r="6" spans="1:22" s="36" customFormat="1" ht="19.5" hidden="1" thickBot="1">
      <c r="C6" s="44"/>
      <c r="D6" s="39" t="s">
        <v>21</v>
      </c>
      <c r="I6" s="20"/>
      <c r="K6" s="1"/>
      <c r="L6" s="15"/>
      <c r="P6" s="20"/>
      <c r="Q6" s="20"/>
      <c r="R6" s="20"/>
      <c r="S6" s="37"/>
      <c r="V6" s="37"/>
    </row>
    <row r="7" spans="1:22" s="36" customFormat="1" ht="19.5" hidden="1" thickBot="1">
      <c r="C7" s="39"/>
      <c r="D7" s="39"/>
      <c r="I7" s="20"/>
      <c r="K7" s="1"/>
      <c r="L7" s="15"/>
      <c r="P7" s="20"/>
      <c r="Q7" s="20"/>
      <c r="R7" s="20"/>
      <c r="S7" s="37"/>
      <c r="V7" s="37"/>
    </row>
    <row r="8" spans="1:22" s="36" customFormat="1" ht="19.5" hidden="1" thickBot="1">
      <c r="C8" s="49"/>
      <c r="D8" s="39" t="s">
        <v>25</v>
      </c>
      <c r="I8" s="20"/>
      <c r="K8" s="1"/>
      <c r="L8" s="15"/>
      <c r="P8" s="20"/>
      <c r="Q8" s="20"/>
      <c r="R8" s="20"/>
      <c r="S8" s="37"/>
      <c r="V8" s="37"/>
    </row>
    <row r="9" spans="1:22" s="36" customFormat="1">
      <c r="I9" s="20"/>
      <c r="K9" s="1"/>
      <c r="L9" s="15"/>
      <c r="P9" s="20"/>
      <c r="Q9" s="20"/>
      <c r="R9" s="20"/>
      <c r="S9" s="37"/>
      <c r="V9" s="37"/>
    </row>
    <row r="10" spans="1:22" s="36" customFormat="1">
      <c r="A10" s="36" t="s">
        <v>27</v>
      </c>
      <c r="I10" s="20"/>
      <c r="K10" s="1"/>
      <c r="L10" s="15"/>
      <c r="P10" s="20"/>
      <c r="Q10" s="20"/>
      <c r="R10" s="20"/>
      <c r="S10" s="37"/>
      <c r="V10" s="37"/>
    </row>
    <row r="11" spans="1:22" s="36" customFormat="1">
      <c r="A11" s="135" t="s">
        <v>28</v>
      </c>
      <c r="B11" s="136"/>
      <c r="C11" s="136"/>
      <c r="D11" s="136"/>
      <c r="I11" s="20"/>
      <c r="K11" s="1"/>
      <c r="L11" s="15"/>
      <c r="P11" s="20"/>
      <c r="Q11" s="20"/>
      <c r="R11" s="20"/>
      <c r="S11" s="37"/>
      <c r="V11" s="37"/>
    </row>
    <row r="12" spans="1:22" s="31" customFormat="1" ht="22.5" customHeight="1">
      <c r="A12" s="77" t="s">
        <v>0</v>
      </c>
      <c r="B12" s="77" t="s">
        <v>12</v>
      </c>
      <c r="C12" s="77" t="s">
        <v>1</v>
      </c>
      <c r="D12" s="77" t="s">
        <v>2</v>
      </c>
      <c r="E12" s="77" t="s">
        <v>3</v>
      </c>
      <c r="F12" s="77"/>
      <c r="G12" s="77"/>
      <c r="H12" s="77"/>
      <c r="I12" s="77" t="s">
        <v>11</v>
      </c>
      <c r="J12" s="77" t="s">
        <v>4</v>
      </c>
      <c r="K12" s="83" t="s">
        <v>5</v>
      </c>
      <c r="L12" s="86" t="s">
        <v>6</v>
      </c>
      <c r="M12" s="77" t="s">
        <v>7</v>
      </c>
      <c r="N12" s="77" t="s">
        <v>8</v>
      </c>
      <c r="O12" s="77" t="s">
        <v>13</v>
      </c>
      <c r="P12" s="89" t="s">
        <v>22</v>
      </c>
      <c r="Q12" s="90"/>
      <c r="R12" s="90"/>
      <c r="S12" s="80" t="s">
        <v>10</v>
      </c>
      <c r="T12" s="77" t="s">
        <v>9</v>
      </c>
      <c r="U12" s="77" t="s">
        <v>24</v>
      </c>
      <c r="V12" s="80" t="s">
        <v>15</v>
      </c>
    </row>
    <row r="13" spans="1:22" s="31" customFormat="1" ht="16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84"/>
      <c r="L13" s="87"/>
      <c r="M13" s="78"/>
      <c r="N13" s="78"/>
      <c r="O13" s="78"/>
      <c r="P13" s="77" t="s">
        <v>16</v>
      </c>
      <c r="Q13" s="77" t="s">
        <v>17</v>
      </c>
      <c r="R13" s="77" t="s">
        <v>18</v>
      </c>
      <c r="S13" s="81"/>
      <c r="T13" s="78"/>
      <c r="U13" s="78"/>
      <c r="V13" s="81"/>
    </row>
    <row r="14" spans="1:22" s="31" customForma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85"/>
      <c r="L14" s="88"/>
      <c r="M14" s="79"/>
      <c r="N14" s="79"/>
      <c r="O14" s="79"/>
      <c r="P14" s="79"/>
      <c r="Q14" s="79"/>
      <c r="R14" s="79"/>
      <c r="S14" s="82"/>
      <c r="T14" s="79"/>
      <c r="U14" s="79"/>
      <c r="V14" s="82"/>
    </row>
    <row r="15" spans="1:22">
      <c r="A15" s="52">
        <v>1</v>
      </c>
      <c r="B15" s="123" t="s">
        <v>76</v>
      </c>
      <c r="C15" s="123" t="s">
        <v>153</v>
      </c>
      <c r="D15" s="123" t="s">
        <v>154</v>
      </c>
      <c r="E15" s="123" t="s">
        <v>155</v>
      </c>
      <c r="F15" s="51" t="str">
        <f>LEFT(C15,1)</f>
        <v>П</v>
      </c>
      <c r="G15" s="51" t="str">
        <f>LEFT(D15,1)</f>
        <v>Э</v>
      </c>
      <c r="H15" s="51" t="str">
        <f>LEFT(E15,1)</f>
        <v>А</v>
      </c>
      <c r="I15" s="59" t="s">
        <v>197</v>
      </c>
      <c r="J15" s="120" t="s">
        <v>74</v>
      </c>
      <c r="K15" s="123">
        <v>7</v>
      </c>
      <c r="L15" s="128" t="s">
        <v>156</v>
      </c>
      <c r="M15" s="109" t="s">
        <v>202</v>
      </c>
      <c r="N15" s="45" t="str">
        <f>CONCATENATE(L15,M15)</f>
        <v>Ф0724О</v>
      </c>
      <c r="O15" s="45" t="str">
        <f>CONCATENATE(B15,"-",F15,G15,H15,"-",I15)</f>
        <v>ж-ПЭА-13062006</v>
      </c>
      <c r="P15" s="27">
        <v>9</v>
      </c>
      <c r="Q15" s="27">
        <v>4</v>
      </c>
      <c r="R15" s="27"/>
      <c r="S15" s="47">
        <f>SUM(P15:R15)</f>
        <v>13</v>
      </c>
      <c r="T15" s="55">
        <v>22</v>
      </c>
      <c r="U15" s="57">
        <f>S15/T15</f>
        <v>0.59090909090909094</v>
      </c>
      <c r="V15" s="48" t="str">
        <f>IF(S15&gt;75%*T15,"Победитель",IF(S15&gt;50%*T15,"Призёр","Участник"))</f>
        <v>Призёр</v>
      </c>
    </row>
    <row r="16" spans="1:22">
      <c r="A16" s="52">
        <v>2</v>
      </c>
      <c r="B16" s="53" t="s">
        <v>76</v>
      </c>
      <c r="C16" s="123" t="s">
        <v>451</v>
      </c>
      <c r="D16" s="123" t="s">
        <v>135</v>
      </c>
      <c r="E16" s="123" t="s">
        <v>246</v>
      </c>
      <c r="F16" s="51" t="str">
        <f>LEFT(C16,1)</f>
        <v>Д</v>
      </c>
      <c r="G16" s="51" t="str">
        <f>LEFT(D16,1)</f>
        <v>А</v>
      </c>
      <c r="H16" s="51" t="str">
        <f>LEFT(E16,1)</f>
        <v>А</v>
      </c>
      <c r="I16" s="66"/>
      <c r="J16" s="123" t="s">
        <v>362</v>
      </c>
      <c r="K16" s="2">
        <v>7</v>
      </c>
      <c r="L16" s="128" t="s">
        <v>452</v>
      </c>
      <c r="M16" s="55" t="s">
        <v>29</v>
      </c>
      <c r="N16" s="45" t="str">
        <f>CONCATENATE(L16,M16)</f>
        <v>Ф0706М</v>
      </c>
      <c r="O16" s="45" t="str">
        <f>CONCATENATE(B16,"-",F16,G16,H16,"-",I16)</f>
        <v>ж-ДАА-</v>
      </c>
      <c r="P16" s="27">
        <v>5</v>
      </c>
      <c r="Q16" s="27">
        <v>6</v>
      </c>
      <c r="R16" s="27"/>
      <c r="S16" s="47">
        <f>SUM(P16:R16)</f>
        <v>11</v>
      </c>
      <c r="T16" s="55">
        <v>22</v>
      </c>
      <c r="U16" s="57">
        <f>S16/T16</f>
        <v>0.5</v>
      </c>
      <c r="V16" s="48" t="s">
        <v>729</v>
      </c>
    </row>
    <row r="17" spans="1:23">
      <c r="A17" s="52">
        <v>3</v>
      </c>
      <c r="B17" s="53" t="s">
        <v>76</v>
      </c>
      <c r="C17" s="123" t="s">
        <v>147</v>
      </c>
      <c r="D17" s="123" t="s">
        <v>135</v>
      </c>
      <c r="E17" s="123" t="s">
        <v>148</v>
      </c>
      <c r="F17" s="51" t="str">
        <f>LEFT(C17,1)</f>
        <v>Р</v>
      </c>
      <c r="G17" s="51" t="str">
        <f>LEFT(D17,1)</f>
        <v>А</v>
      </c>
      <c r="H17" s="51" t="str">
        <f>LEFT(E17,1)</f>
        <v>Д</v>
      </c>
      <c r="I17" s="59" t="s">
        <v>195</v>
      </c>
      <c r="J17" s="50" t="s">
        <v>74</v>
      </c>
      <c r="K17" s="123">
        <v>7</v>
      </c>
      <c r="L17" s="128" t="s">
        <v>149</v>
      </c>
      <c r="M17" s="109" t="s">
        <v>202</v>
      </c>
      <c r="N17" s="45" t="str">
        <f>CONCATENATE(L17,M17)</f>
        <v>Ф0726О</v>
      </c>
      <c r="O17" s="45" t="str">
        <f>CONCATENATE(B17,"-",F17,G17,H17,"-",I17)</f>
        <v>ж-РАД-10102006</v>
      </c>
      <c r="P17" s="27">
        <v>10</v>
      </c>
      <c r="Q17" s="27">
        <v>0</v>
      </c>
      <c r="R17" s="27"/>
      <c r="S17" s="47">
        <f>SUM(P17:R17)</f>
        <v>10</v>
      </c>
      <c r="T17" s="55">
        <v>22</v>
      </c>
      <c r="U17" s="57">
        <f>S17/T17</f>
        <v>0.45454545454545453</v>
      </c>
      <c r="V17" s="48" t="str">
        <f>IF(S17&gt;75%*T17,"Победитель",IF(S17&gt;50%*T17,"Призёр","Участник"))</f>
        <v>Участник</v>
      </c>
    </row>
    <row r="18" spans="1:23">
      <c r="A18" s="52">
        <v>4</v>
      </c>
      <c r="B18" s="53" t="s">
        <v>76</v>
      </c>
      <c r="C18" s="123" t="s">
        <v>144</v>
      </c>
      <c r="D18" s="123" t="s">
        <v>135</v>
      </c>
      <c r="E18" s="123" t="s">
        <v>145</v>
      </c>
      <c r="F18" s="51" t="str">
        <f>LEFT(C18,1)</f>
        <v>К</v>
      </c>
      <c r="G18" s="51" t="str">
        <f>LEFT(D18,1)</f>
        <v>А</v>
      </c>
      <c r="H18" s="51" t="str">
        <f>LEFT(E18,1)</f>
        <v>К</v>
      </c>
      <c r="I18" s="59" t="s">
        <v>194</v>
      </c>
      <c r="J18" s="50" t="s">
        <v>74</v>
      </c>
      <c r="K18" s="103">
        <v>7</v>
      </c>
      <c r="L18" s="128" t="s">
        <v>146</v>
      </c>
      <c r="M18" s="109" t="s">
        <v>202</v>
      </c>
      <c r="N18" s="45" t="str">
        <f>CONCATENATE(L18,M18)</f>
        <v>Ф0727О</v>
      </c>
      <c r="O18" s="45" t="str">
        <f>CONCATENATE(B18,"-",F18,G18,H18,"-",I18)</f>
        <v>ж-КАК-15072006</v>
      </c>
      <c r="P18" s="27">
        <v>10</v>
      </c>
      <c r="Q18" s="27">
        <v>0</v>
      </c>
      <c r="R18" s="27"/>
      <c r="S18" s="47">
        <f>SUM(P18:R18)</f>
        <v>10</v>
      </c>
      <c r="T18" s="55">
        <v>22</v>
      </c>
      <c r="U18" s="57">
        <f>S18/T18</f>
        <v>0.45454545454545453</v>
      </c>
      <c r="V18" s="48" t="str">
        <f>IF(S18&gt;75%*T18,"Победитель",IF(S18&gt;50%*T18,"Призёр","Участник"))</f>
        <v>Участник</v>
      </c>
    </row>
    <row r="19" spans="1:23">
      <c r="A19" s="76">
        <v>5</v>
      </c>
      <c r="B19" s="53" t="s">
        <v>29</v>
      </c>
      <c r="C19" s="53" t="s">
        <v>535</v>
      </c>
      <c r="D19" s="53" t="s">
        <v>83</v>
      </c>
      <c r="E19" s="53" t="s">
        <v>84</v>
      </c>
      <c r="F19" s="51" t="str">
        <f>LEFT(C19,1)</f>
        <v>К</v>
      </c>
      <c r="G19" s="51" t="str">
        <f>LEFT(D19,1)</f>
        <v>А</v>
      </c>
      <c r="H19" s="51" t="str">
        <f>LEFT(E19,1)</f>
        <v>А</v>
      </c>
      <c r="I19" s="66" t="s">
        <v>536</v>
      </c>
      <c r="J19" s="123" t="s">
        <v>537</v>
      </c>
      <c r="K19" s="2">
        <v>7</v>
      </c>
      <c r="L19" s="128" t="s">
        <v>36</v>
      </c>
      <c r="M19" s="55" t="s">
        <v>14</v>
      </c>
      <c r="N19" s="45" t="s">
        <v>36</v>
      </c>
      <c r="O19" s="45" t="str">
        <f>CONCATENATE(B19,"-",F19,G19,H19,"-",I19)</f>
        <v>М-КАА-08062006</v>
      </c>
      <c r="P19" s="27">
        <v>7</v>
      </c>
      <c r="Q19" s="27">
        <v>0</v>
      </c>
      <c r="R19" s="27">
        <v>2</v>
      </c>
      <c r="S19" s="47">
        <f>SUM(P19:R19)</f>
        <v>9</v>
      </c>
      <c r="T19" s="55">
        <v>22</v>
      </c>
      <c r="U19" s="57">
        <f>S19/T19</f>
        <v>0.40909090909090912</v>
      </c>
      <c r="V19" s="48" t="str">
        <f>IF(S19&gt;75%*T19,"Победитель",IF(S19&gt;50%*T19,"Призёр","Участник"))</f>
        <v>Участник</v>
      </c>
    </row>
    <row r="20" spans="1:23">
      <c r="A20" s="122">
        <v>6</v>
      </c>
      <c r="B20" s="128" t="s">
        <v>81</v>
      </c>
      <c r="C20" s="128" t="s">
        <v>96</v>
      </c>
      <c r="D20" s="128" t="s">
        <v>97</v>
      </c>
      <c r="E20" s="128" t="s">
        <v>98</v>
      </c>
      <c r="F20" s="51" t="str">
        <f>LEFT(C20,1)</f>
        <v>К</v>
      </c>
      <c r="G20" s="51" t="str">
        <f>LEFT(D20,1)</f>
        <v>П</v>
      </c>
      <c r="H20" s="51" t="str">
        <f>LEFT(E20,1)</f>
        <v>С</v>
      </c>
      <c r="I20" s="60" t="s">
        <v>177</v>
      </c>
      <c r="J20" s="50" t="s">
        <v>74</v>
      </c>
      <c r="K20" s="103">
        <v>7</v>
      </c>
      <c r="L20" s="128" t="s">
        <v>36</v>
      </c>
      <c r="M20" s="109" t="s">
        <v>202</v>
      </c>
      <c r="N20" s="45" t="str">
        <f>CONCATENATE(L20,M20)</f>
        <v>Ф0701О</v>
      </c>
      <c r="O20" s="45" t="str">
        <f>CONCATENATE(B20,"-",F20,G20,H20,"-",I20)</f>
        <v>м-КПС-22022006</v>
      </c>
      <c r="P20" s="27">
        <v>9</v>
      </c>
      <c r="Q20" s="27">
        <v>0</v>
      </c>
      <c r="R20" s="27"/>
      <c r="S20" s="47">
        <f>SUM(P20:R20)</f>
        <v>9</v>
      </c>
      <c r="T20" s="55">
        <v>22</v>
      </c>
      <c r="U20" s="57">
        <f>S20/T20</f>
        <v>0.40909090909090912</v>
      </c>
      <c r="V20" s="48" t="str">
        <f>IF(S20&gt;75%*T20,"Победитель",IF(S20&gt;50%*T20,"Призёр","Участник"))</f>
        <v>Участник</v>
      </c>
      <c r="W20" s="32"/>
    </row>
    <row r="21" spans="1:23">
      <c r="A21" s="122">
        <v>7</v>
      </c>
      <c r="B21" s="53" t="s">
        <v>81</v>
      </c>
      <c r="C21" s="123" t="s">
        <v>120</v>
      </c>
      <c r="D21" s="123" t="s">
        <v>121</v>
      </c>
      <c r="E21" s="123" t="s">
        <v>122</v>
      </c>
      <c r="F21" s="51" t="str">
        <f>LEFT(C21,1)</f>
        <v>С</v>
      </c>
      <c r="G21" s="51" t="str">
        <f>LEFT(D21,1)</f>
        <v>Е</v>
      </c>
      <c r="H21" s="51" t="str">
        <f>LEFT(E21,1)</f>
        <v>А</v>
      </c>
      <c r="I21" s="59" t="s">
        <v>185</v>
      </c>
      <c r="J21" s="50" t="s">
        <v>74</v>
      </c>
      <c r="K21" s="103">
        <v>7</v>
      </c>
      <c r="L21" s="128" t="s">
        <v>123</v>
      </c>
      <c r="M21" s="109" t="s">
        <v>202</v>
      </c>
      <c r="N21" s="45" t="str">
        <f>CONCATENATE(L21,M21)</f>
        <v>Ф0716О</v>
      </c>
      <c r="O21" s="45" t="str">
        <f>CONCATENATE(B21,"-",F21,G21,H21,"-",I21)</f>
        <v>м-СЕА-18022006</v>
      </c>
      <c r="P21" s="27">
        <v>8</v>
      </c>
      <c r="Q21" s="27">
        <v>1</v>
      </c>
      <c r="R21" s="27"/>
      <c r="S21" s="47">
        <f>SUM(P21:R21)</f>
        <v>9</v>
      </c>
      <c r="T21" s="55">
        <v>22</v>
      </c>
      <c r="U21" s="57">
        <f>S21/T21</f>
        <v>0.40909090909090912</v>
      </c>
      <c r="V21" s="48" t="str">
        <f>IF(S21&gt;75%*T21,"Победитель",IF(S21&gt;50%*T21,"Призёр","Участник"))</f>
        <v>Участник</v>
      </c>
    </row>
    <row r="22" spans="1:23">
      <c r="A22" s="122">
        <v>8</v>
      </c>
      <c r="B22" s="53" t="s">
        <v>81</v>
      </c>
      <c r="C22" s="53" t="s">
        <v>164</v>
      </c>
      <c r="D22" s="53" t="s">
        <v>165</v>
      </c>
      <c r="E22" s="53" t="s">
        <v>101</v>
      </c>
      <c r="F22" s="51" t="str">
        <f>LEFT(C22,1)</f>
        <v>М</v>
      </c>
      <c r="G22" s="51" t="str">
        <f>LEFT(D22,1)</f>
        <v>И</v>
      </c>
      <c r="H22" s="51" t="str">
        <f>LEFT(E22,1)</f>
        <v>В</v>
      </c>
      <c r="I22" s="59" t="s">
        <v>200</v>
      </c>
      <c r="J22" s="50" t="s">
        <v>74</v>
      </c>
      <c r="K22" s="53">
        <v>7</v>
      </c>
      <c r="L22" s="128" t="s">
        <v>166</v>
      </c>
      <c r="M22" s="109" t="s">
        <v>202</v>
      </c>
      <c r="N22" s="45" t="str">
        <f>CONCATENATE(L22,M22)</f>
        <v>Ф0721О</v>
      </c>
      <c r="O22" s="45" t="str">
        <f>CONCATENATE(B22,"-",F22,G22,H22,"-",I22)</f>
        <v>м-МИВ-04072006</v>
      </c>
      <c r="P22" s="27">
        <v>9</v>
      </c>
      <c r="Q22" s="27">
        <v>0</v>
      </c>
      <c r="R22" s="27"/>
      <c r="S22" s="47">
        <f>SUM(P22:R22)</f>
        <v>9</v>
      </c>
      <c r="T22" s="55">
        <v>22</v>
      </c>
      <c r="U22" s="57">
        <f>S22/T22</f>
        <v>0.40909090909090912</v>
      </c>
      <c r="V22" s="48" t="str">
        <f>IF(S22&gt;75%*T22,"Победитель",IF(S22&gt;50%*T22,"Призёр","Участник"))</f>
        <v>Участник</v>
      </c>
      <c r="W22" s="32"/>
    </row>
    <row r="23" spans="1:23">
      <c r="A23" s="122">
        <v>9</v>
      </c>
      <c r="B23" s="53" t="s">
        <v>29</v>
      </c>
      <c r="C23" s="125" t="s">
        <v>30</v>
      </c>
      <c r="D23" s="54" t="s">
        <v>31</v>
      </c>
      <c r="E23" s="54" t="s">
        <v>32</v>
      </c>
      <c r="F23" s="51" t="str">
        <f>LEFT(C23,1)</f>
        <v>К</v>
      </c>
      <c r="G23" s="51" t="str">
        <f>LEFT(D23,1)</f>
        <v>В</v>
      </c>
      <c r="H23" s="51" t="str">
        <f>LEFT(E23,1)</f>
        <v>Е</v>
      </c>
      <c r="I23" s="58" t="s">
        <v>34</v>
      </c>
      <c r="J23" s="50" t="s">
        <v>35</v>
      </c>
      <c r="K23" s="35">
        <v>7</v>
      </c>
      <c r="L23" s="113" t="s">
        <v>36</v>
      </c>
      <c r="M23" s="109" t="s">
        <v>70</v>
      </c>
      <c r="N23" s="45" t="str">
        <f>CONCATENATE(L23,M23)</f>
        <v>Ф0701У</v>
      </c>
      <c r="O23" s="45" t="str">
        <f>CONCATENATE(B23,"-",F23,G23,H23,"-",I23)</f>
        <v>М-КВЕ-28072006</v>
      </c>
      <c r="P23" s="62">
        <v>8</v>
      </c>
      <c r="Q23" s="62">
        <v>1</v>
      </c>
      <c r="R23" s="62"/>
      <c r="S23" s="47">
        <f>SUM(P23:R23)</f>
        <v>9</v>
      </c>
      <c r="T23" s="55">
        <v>22</v>
      </c>
      <c r="U23" s="57">
        <f>S23/T23</f>
        <v>0.40909090909090912</v>
      </c>
      <c r="V23" s="48" t="str">
        <f>IF(S23&gt;75%*T23,"Победитель",IF(S23&gt;50%*T23,"Призёр","Участник"))</f>
        <v>Участник</v>
      </c>
      <c r="W23" s="32"/>
    </row>
    <row r="24" spans="1:23">
      <c r="A24" s="122">
        <v>10</v>
      </c>
      <c r="B24" s="53" t="s">
        <v>14</v>
      </c>
      <c r="C24" s="123" t="s">
        <v>719</v>
      </c>
      <c r="D24" s="123" t="s">
        <v>253</v>
      </c>
      <c r="E24" s="123" t="s">
        <v>720</v>
      </c>
      <c r="F24" s="51" t="str">
        <f>LEFT(C24,1)</f>
        <v>Ж</v>
      </c>
      <c r="G24" s="51" t="str">
        <f>LEFT(D24,1)</f>
        <v>Е</v>
      </c>
      <c r="H24" s="51" t="str">
        <f>LEFT(E24,1)</f>
        <v>А</v>
      </c>
      <c r="I24" s="131" t="s">
        <v>721</v>
      </c>
      <c r="J24" s="113" t="s">
        <v>716</v>
      </c>
      <c r="K24" s="123">
        <v>7</v>
      </c>
      <c r="L24" s="128" t="s">
        <v>48</v>
      </c>
      <c r="M24" s="55" t="s">
        <v>736</v>
      </c>
      <c r="N24" s="122" t="str">
        <f>CONCATENATE(L24,M24)</f>
        <v>Ф0703Л</v>
      </c>
      <c r="O24" s="45" t="str">
        <f>CONCATENATE(B24,"-",F24,G24,H24,"-",I24)</f>
        <v>Ж-ЖЕА-10122005</v>
      </c>
      <c r="P24" s="100">
        <v>6</v>
      </c>
      <c r="Q24" s="100">
        <v>0</v>
      </c>
      <c r="R24" s="100">
        <v>3</v>
      </c>
      <c r="S24" s="47">
        <f>SUM(P24:R24)</f>
        <v>9</v>
      </c>
      <c r="T24" s="55">
        <v>22</v>
      </c>
      <c r="U24" s="57">
        <f>S24/T24</f>
        <v>0.40909090909090912</v>
      </c>
      <c r="V24" s="48" t="str">
        <f>IF(S24&gt;75%*T24,"Победитель",IF(S24&gt;50%*T24,"Призёр","Участник"))</f>
        <v>Участник</v>
      </c>
      <c r="W24" s="32"/>
    </row>
    <row r="25" spans="1:23">
      <c r="A25" s="122">
        <v>11</v>
      </c>
      <c r="B25" s="53" t="s">
        <v>29</v>
      </c>
      <c r="C25" s="123" t="s">
        <v>674</v>
      </c>
      <c r="D25" s="123" t="s">
        <v>520</v>
      </c>
      <c r="E25" s="123" t="s">
        <v>325</v>
      </c>
      <c r="F25" s="51" t="str">
        <f>LEFT(C25,1)</f>
        <v>К</v>
      </c>
      <c r="G25" s="51" t="str">
        <f>LEFT(D25,1)</f>
        <v>Т</v>
      </c>
      <c r="H25" s="51" t="str">
        <f>LEFT(E25,1)</f>
        <v>П</v>
      </c>
      <c r="I25" s="59" t="s">
        <v>675</v>
      </c>
      <c r="J25" s="50" t="s">
        <v>556</v>
      </c>
      <c r="K25" s="123">
        <v>7</v>
      </c>
      <c r="L25" s="128" t="s">
        <v>676</v>
      </c>
      <c r="M25" s="55" t="s">
        <v>459</v>
      </c>
      <c r="N25" s="45" t="str">
        <f>CONCATENATE(L25,M25)</f>
        <v>Ф0709В</v>
      </c>
      <c r="O25" s="45" t="str">
        <f>CONCATENATE(B25,"-",F25,G25,H25,"-",I25)</f>
        <v>М-КТП-07032006</v>
      </c>
      <c r="P25" s="27">
        <v>8</v>
      </c>
      <c r="Q25" s="27">
        <v>0</v>
      </c>
      <c r="R25" s="27"/>
      <c r="S25" s="47">
        <f>SUM(P25:R25)</f>
        <v>8</v>
      </c>
      <c r="T25" s="55">
        <v>22</v>
      </c>
      <c r="U25" s="57">
        <f>S25/T25</f>
        <v>0.36363636363636365</v>
      </c>
      <c r="V25" s="48" t="str">
        <f>IF(S25&gt;75%*T25,"Победитель",IF(S25&gt;50%*T25,"Призёр","Участник"))</f>
        <v>Участник</v>
      </c>
      <c r="W25" s="32"/>
    </row>
    <row r="26" spans="1:23">
      <c r="A26" s="122">
        <v>12</v>
      </c>
      <c r="B26" s="53" t="s">
        <v>14</v>
      </c>
      <c r="C26" s="54" t="s">
        <v>591</v>
      </c>
      <c r="D26" s="54" t="s">
        <v>263</v>
      </c>
      <c r="E26" s="54" t="s">
        <v>57</v>
      </c>
      <c r="F26" s="51" t="str">
        <f>LEFT(C26,1)</f>
        <v>П</v>
      </c>
      <c r="G26" s="51" t="str">
        <f>LEFT(D26,1)</f>
        <v>А</v>
      </c>
      <c r="H26" s="51" t="str">
        <f>LEFT(E26,1)</f>
        <v>С</v>
      </c>
      <c r="I26" s="58" t="s">
        <v>241</v>
      </c>
      <c r="J26" s="50" t="s">
        <v>556</v>
      </c>
      <c r="K26" s="53">
        <v>7</v>
      </c>
      <c r="L26" s="125" t="s">
        <v>592</v>
      </c>
      <c r="M26" s="55" t="s">
        <v>459</v>
      </c>
      <c r="N26" s="45" t="str">
        <f>CONCATENATE(L26,M26)</f>
        <v>Ф0710В</v>
      </c>
      <c r="O26" s="45" t="str">
        <f>CONCATENATE(B26,"-",F26,G26,H26,"-",I26)</f>
        <v>Ж-ПАС-21062006</v>
      </c>
      <c r="P26" s="27">
        <v>8</v>
      </c>
      <c r="Q26" s="27">
        <v>0</v>
      </c>
      <c r="R26" s="27"/>
      <c r="S26" s="47">
        <f>SUM(P26:R26)</f>
        <v>8</v>
      </c>
      <c r="T26" s="55">
        <v>22</v>
      </c>
      <c r="U26" s="57">
        <f>S26/T26</f>
        <v>0.36363636363636365</v>
      </c>
      <c r="V26" s="48" t="str">
        <f>IF(S26&gt;75%*T26,"Победитель",IF(S26&gt;50%*T26,"Призёр","Участник"))</f>
        <v>Участник</v>
      </c>
      <c r="W26" s="32"/>
    </row>
    <row r="27" spans="1:23">
      <c r="A27" s="122">
        <v>13</v>
      </c>
      <c r="B27" s="53" t="s">
        <v>29</v>
      </c>
      <c r="C27" s="123" t="s">
        <v>583</v>
      </c>
      <c r="D27" s="123" t="s">
        <v>31</v>
      </c>
      <c r="E27" s="123" t="s">
        <v>304</v>
      </c>
      <c r="F27" s="51" t="str">
        <f>LEFT(C27,1)</f>
        <v>Л</v>
      </c>
      <c r="G27" s="51" t="str">
        <f>LEFT(D27,1)</f>
        <v>В</v>
      </c>
      <c r="H27" s="51" t="str">
        <f>LEFT(E27,1)</f>
        <v>Д</v>
      </c>
      <c r="I27" s="59" t="s">
        <v>584</v>
      </c>
      <c r="J27" s="50" t="s">
        <v>556</v>
      </c>
      <c r="K27" s="53">
        <v>7</v>
      </c>
      <c r="L27" s="128" t="s">
        <v>585</v>
      </c>
      <c r="M27" s="55" t="s">
        <v>459</v>
      </c>
      <c r="N27" s="45" t="str">
        <f>CONCATENATE(L27,M27)</f>
        <v>Ф0711В</v>
      </c>
      <c r="O27" s="45" t="str">
        <f>CONCATENATE(B27,"-",F27,G27,H27,"-",I27)</f>
        <v>М-ЛВД-23052006</v>
      </c>
      <c r="P27" s="27">
        <v>8</v>
      </c>
      <c r="Q27" s="27">
        <v>0</v>
      </c>
      <c r="R27" s="27"/>
      <c r="S27" s="47">
        <f>SUM(P27:R27)</f>
        <v>8</v>
      </c>
      <c r="T27" s="55">
        <v>22</v>
      </c>
      <c r="U27" s="57">
        <f>S27/T27</f>
        <v>0.36363636363636365</v>
      </c>
      <c r="V27" s="48" t="str">
        <f>IF(S27&gt;75%*T27,"Победитель",IF(S27&gt;50%*T27,"Призёр","Участник"))</f>
        <v>Участник</v>
      </c>
    </row>
    <row r="28" spans="1:23">
      <c r="A28" s="122">
        <v>14</v>
      </c>
      <c r="B28" s="53" t="s">
        <v>81</v>
      </c>
      <c r="C28" s="123" t="s">
        <v>117</v>
      </c>
      <c r="D28" s="123" t="s">
        <v>118</v>
      </c>
      <c r="E28" s="123" t="s">
        <v>98</v>
      </c>
      <c r="F28" s="51" t="str">
        <f>LEFT(C28,1)</f>
        <v>Ф</v>
      </c>
      <c r="G28" s="51" t="str">
        <f>LEFT(D28,1)</f>
        <v>Я</v>
      </c>
      <c r="H28" s="51" t="str">
        <f>LEFT(E28,1)</f>
        <v>С</v>
      </c>
      <c r="I28" s="59" t="s">
        <v>184</v>
      </c>
      <c r="J28" s="50" t="s">
        <v>74</v>
      </c>
      <c r="K28" s="35">
        <v>7</v>
      </c>
      <c r="L28" s="128" t="s">
        <v>119</v>
      </c>
      <c r="M28" s="109" t="s">
        <v>202</v>
      </c>
      <c r="N28" s="45" t="str">
        <f>CONCATENATE(L28,M28)</f>
        <v>Ф0717О</v>
      </c>
      <c r="O28" s="45" t="str">
        <f>CONCATENATE(B28,"-",F28,G28,H28,"-",I28)</f>
        <v>м-ФЯС-22042006</v>
      </c>
      <c r="P28" s="27">
        <v>4</v>
      </c>
      <c r="Q28" s="27">
        <v>4</v>
      </c>
      <c r="R28" s="27"/>
      <c r="S28" s="47">
        <f>SUM(P28:R28)</f>
        <v>8</v>
      </c>
      <c r="T28" s="55">
        <v>22</v>
      </c>
      <c r="U28" s="57">
        <f>S28/T28</f>
        <v>0.36363636363636365</v>
      </c>
      <c r="V28" s="48" t="str">
        <f>IF(S28&gt;75%*T28,"Победитель",IF(S28&gt;50%*T28,"Призёр","Участник"))</f>
        <v>Участник</v>
      </c>
    </row>
    <row r="29" spans="1:23">
      <c r="A29" s="122">
        <v>15</v>
      </c>
      <c r="B29" s="53" t="s">
        <v>76</v>
      </c>
      <c r="C29" s="53" t="s">
        <v>150</v>
      </c>
      <c r="D29" s="53" t="s">
        <v>151</v>
      </c>
      <c r="E29" s="53" t="s">
        <v>148</v>
      </c>
      <c r="F29" s="51" t="str">
        <f>LEFT(C29,1)</f>
        <v>К</v>
      </c>
      <c r="G29" s="51" t="str">
        <f>LEFT(D29,1)</f>
        <v>В</v>
      </c>
      <c r="H29" s="51" t="str">
        <f>LEFT(E29,1)</f>
        <v>Д</v>
      </c>
      <c r="I29" s="59" t="s">
        <v>196</v>
      </c>
      <c r="J29" s="50" t="s">
        <v>74</v>
      </c>
      <c r="K29" s="53">
        <v>7</v>
      </c>
      <c r="L29" s="128" t="s">
        <v>152</v>
      </c>
      <c r="M29" s="109" t="s">
        <v>202</v>
      </c>
      <c r="N29" s="45" t="str">
        <f>CONCATENATE(L29,M29)</f>
        <v>Ф0725О</v>
      </c>
      <c r="O29" s="45" t="str">
        <f>CONCATENATE(B29,"-",F29,G29,H29,"-",I29)</f>
        <v>ж-КВД-05012006</v>
      </c>
      <c r="P29" s="27">
        <v>8</v>
      </c>
      <c r="Q29" s="27">
        <v>0</v>
      </c>
      <c r="R29" s="27"/>
      <c r="S29" s="47">
        <f>SUM(P29:R29)</f>
        <v>8</v>
      </c>
      <c r="T29" s="55">
        <v>22</v>
      </c>
      <c r="U29" s="57">
        <f>S29/T29</f>
        <v>0.36363636363636365</v>
      </c>
      <c r="V29" s="48" t="str">
        <f>IF(S29&gt;75%*T29,"Победитель",IF(S29&gt;50%*T29,"Призёр","Участник"))</f>
        <v>Участник</v>
      </c>
    </row>
    <row r="30" spans="1:23">
      <c r="A30" s="122">
        <v>16</v>
      </c>
      <c r="B30" s="53" t="s">
        <v>14</v>
      </c>
      <c r="C30" s="53" t="s">
        <v>564</v>
      </c>
      <c r="D30" s="53" t="s">
        <v>135</v>
      </c>
      <c r="E30" s="53" t="s">
        <v>604</v>
      </c>
      <c r="F30" s="51" t="str">
        <f>LEFT(C30,1)</f>
        <v>Ф</v>
      </c>
      <c r="G30" s="51" t="str">
        <f>LEFT(D30,1)</f>
        <v>А</v>
      </c>
      <c r="H30" s="51" t="str">
        <f>LEFT(E30,1)</f>
        <v>Е</v>
      </c>
      <c r="I30" s="66">
        <v>27042006</v>
      </c>
      <c r="J30" s="123" t="s">
        <v>683</v>
      </c>
      <c r="K30" s="2">
        <v>7</v>
      </c>
      <c r="L30" s="128" t="s">
        <v>450</v>
      </c>
      <c r="M30" s="55" t="s">
        <v>23</v>
      </c>
      <c r="N30" s="122" t="str">
        <f>CONCATENATE(L30,M30)</f>
        <v>Ф0705С</v>
      </c>
      <c r="O30" s="45" t="str">
        <f>CONCATENATE(B30,"-",F30,G30,H30,"-",I30)</f>
        <v>Ж-ФАЕ-27042006</v>
      </c>
      <c r="P30" s="27">
        <v>5</v>
      </c>
      <c r="Q30" s="27">
        <v>3</v>
      </c>
      <c r="R30" s="27"/>
      <c r="S30" s="47">
        <f>SUM(P30:R30)</f>
        <v>8</v>
      </c>
      <c r="T30" s="55">
        <v>22</v>
      </c>
      <c r="U30" s="57">
        <f>S30/T30</f>
        <v>0.36363636363636365</v>
      </c>
      <c r="V30" s="48" t="str">
        <f>IF(S30&gt;75%*T30,"Победитель",IF(S30&gt;50%*T30,"Призёр","Участник"))</f>
        <v>Участник</v>
      </c>
    </row>
    <row r="31" spans="1:23">
      <c r="A31" s="122">
        <v>17</v>
      </c>
      <c r="B31" s="123" t="s">
        <v>29</v>
      </c>
      <c r="C31" s="123" t="s">
        <v>666</v>
      </c>
      <c r="D31" s="123" t="s">
        <v>266</v>
      </c>
      <c r="E31" s="123" t="s">
        <v>442</v>
      </c>
      <c r="F31" s="51" t="str">
        <f>LEFT(C31,1)</f>
        <v>П</v>
      </c>
      <c r="G31" s="51" t="str">
        <f>LEFT(D31,1)</f>
        <v>Н</v>
      </c>
      <c r="H31" s="51" t="str">
        <f>LEFT(E31,1)</f>
        <v>А</v>
      </c>
      <c r="I31" s="59" t="s">
        <v>667</v>
      </c>
      <c r="J31" s="120" t="s">
        <v>556</v>
      </c>
      <c r="K31" s="123">
        <v>7</v>
      </c>
      <c r="L31" s="128" t="s">
        <v>149</v>
      </c>
      <c r="M31" s="55" t="s">
        <v>459</v>
      </c>
      <c r="N31" s="45" t="str">
        <f>CONCATENATE(L31,M31)</f>
        <v>Ф0726В</v>
      </c>
      <c r="O31" s="45" t="str">
        <f>CONCATENATE(B31,"-",F31,G31,H31,"-",I31)</f>
        <v>М-ПНА-22102006</v>
      </c>
      <c r="P31" s="27">
        <v>7</v>
      </c>
      <c r="Q31" s="27">
        <v>0</v>
      </c>
      <c r="R31" s="27"/>
      <c r="S31" s="47">
        <f>SUM(P31:R31)</f>
        <v>7</v>
      </c>
      <c r="T31" s="55">
        <v>22</v>
      </c>
      <c r="U31" s="57">
        <f>S31/T31</f>
        <v>0.31818181818181818</v>
      </c>
      <c r="V31" s="48" t="str">
        <f>IF(S31&gt;75%*T31,"Победитель",IF(S31&gt;50%*T31,"Призёр","Участник"))</f>
        <v>Участник</v>
      </c>
    </row>
    <row r="32" spans="1:23">
      <c r="A32" s="122">
        <v>18</v>
      </c>
      <c r="B32" s="53" t="s">
        <v>81</v>
      </c>
      <c r="C32" s="53" t="s">
        <v>448</v>
      </c>
      <c r="D32" s="53" t="s">
        <v>87</v>
      </c>
      <c r="E32" s="53" t="s">
        <v>98</v>
      </c>
      <c r="F32" s="51" t="str">
        <f>LEFT(C32,1)</f>
        <v>И</v>
      </c>
      <c r="G32" s="51" t="str">
        <f>LEFT(D32,1)</f>
        <v>Д</v>
      </c>
      <c r="H32" s="51" t="str">
        <f>LEFT(E32,1)</f>
        <v>С</v>
      </c>
      <c r="I32" s="66" t="s">
        <v>449</v>
      </c>
      <c r="J32" s="53" t="s">
        <v>362</v>
      </c>
      <c r="K32" s="2">
        <v>7</v>
      </c>
      <c r="L32" s="128" t="s">
        <v>450</v>
      </c>
      <c r="M32" s="55" t="s">
        <v>29</v>
      </c>
      <c r="N32" s="45" t="str">
        <f>CONCATENATE(L32,M32)</f>
        <v>Ф0705М</v>
      </c>
      <c r="O32" s="45" t="str">
        <f>CONCATENATE(B32,"-",F32,G32,H32,"-",I32)</f>
        <v>м-ИДС-16062006</v>
      </c>
      <c r="P32" s="27">
        <v>5</v>
      </c>
      <c r="Q32" s="27">
        <v>2</v>
      </c>
      <c r="R32" s="27"/>
      <c r="S32" s="47">
        <f>SUM(P32:R32)</f>
        <v>7</v>
      </c>
      <c r="T32" s="55">
        <v>22</v>
      </c>
      <c r="U32" s="57">
        <f>S32/T32</f>
        <v>0.31818181818181818</v>
      </c>
      <c r="V32" s="48" t="str">
        <f>IF(S32&gt;75%*T32,"Победитель",IF(S32&gt;50%*T32,"Призёр","Участник"))</f>
        <v>Участник</v>
      </c>
    </row>
    <row r="33" spans="1:22">
      <c r="A33" s="122">
        <v>19</v>
      </c>
      <c r="B33" s="123" t="s">
        <v>76</v>
      </c>
      <c r="C33" s="123" t="s">
        <v>160</v>
      </c>
      <c r="D33" s="123" t="s">
        <v>161</v>
      </c>
      <c r="E33" s="123" t="s">
        <v>162</v>
      </c>
      <c r="F33" s="51" t="str">
        <f>LEFT(C33,1)</f>
        <v>Ф</v>
      </c>
      <c r="G33" s="51" t="str">
        <f>LEFT(D33,1)</f>
        <v>А</v>
      </c>
      <c r="H33" s="51" t="str">
        <f>LEFT(E33,1)</f>
        <v>А</v>
      </c>
      <c r="I33" s="59" t="s">
        <v>199</v>
      </c>
      <c r="J33" s="120" t="s">
        <v>74</v>
      </c>
      <c r="K33" s="123">
        <v>7</v>
      </c>
      <c r="L33" s="128" t="s">
        <v>163</v>
      </c>
      <c r="M33" s="109" t="s">
        <v>202</v>
      </c>
      <c r="N33" s="45" t="str">
        <f>CONCATENATE(L33,M33)</f>
        <v>Ф0722О</v>
      </c>
      <c r="O33" s="45" t="str">
        <f>CONCATENATE(B33,"-",F33,G33,H33,"-",I33)</f>
        <v>ж-ФАА-03102006</v>
      </c>
      <c r="P33" s="27">
        <v>7</v>
      </c>
      <c r="Q33" s="27">
        <v>0</v>
      </c>
      <c r="R33" s="27"/>
      <c r="S33" s="47">
        <f>SUM(P33:R33)</f>
        <v>7</v>
      </c>
      <c r="T33" s="55">
        <v>22</v>
      </c>
      <c r="U33" s="57">
        <f>S33/T33</f>
        <v>0.31818181818181818</v>
      </c>
      <c r="V33" s="48" t="str">
        <f>IF(S33&gt;75%*T33,"Победитель",IF(S33&gt;50%*T33,"Призёр","Участник"))</f>
        <v>Участник</v>
      </c>
    </row>
    <row r="34" spans="1:22">
      <c r="A34" s="122">
        <v>20</v>
      </c>
      <c r="B34" s="123" t="s">
        <v>14</v>
      </c>
      <c r="C34" s="123" t="s">
        <v>685</v>
      </c>
      <c r="D34" s="123" t="s">
        <v>686</v>
      </c>
      <c r="E34" s="123" t="s">
        <v>687</v>
      </c>
      <c r="F34" s="51" t="str">
        <f>LEFT(C34,1)</f>
        <v>П</v>
      </c>
      <c r="G34" s="51" t="str">
        <f>LEFT(D34,1)</f>
        <v>В</v>
      </c>
      <c r="H34" s="51" t="str">
        <f>LEFT(E34,1)</f>
        <v>Б</v>
      </c>
      <c r="I34" s="66">
        <v>2092006</v>
      </c>
      <c r="J34" s="123" t="s">
        <v>683</v>
      </c>
      <c r="K34" s="2">
        <v>7</v>
      </c>
      <c r="L34" s="128" t="s">
        <v>48</v>
      </c>
      <c r="M34" s="55" t="s">
        <v>23</v>
      </c>
      <c r="N34" s="122" t="str">
        <f>CONCATENATE(L34,M34)</f>
        <v>Ф0703С</v>
      </c>
      <c r="O34" s="45" t="str">
        <f>CONCATENATE(B34,"-",F34,G34,H34,"-",I34)</f>
        <v>Ж-ПВБ-2092006</v>
      </c>
      <c r="P34" s="27">
        <v>6</v>
      </c>
      <c r="Q34" s="27">
        <v>1</v>
      </c>
      <c r="R34" s="27"/>
      <c r="S34" s="47">
        <f>SUM(P34:R34)</f>
        <v>7</v>
      </c>
      <c r="T34" s="55">
        <v>22</v>
      </c>
      <c r="U34" s="57">
        <f>S34/T34</f>
        <v>0.31818181818181818</v>
      </c>
      <c r="V34" s="48" t="str">
        <f>IF(S34&gt;75%*T34,"Победитель",IF(S34&gt;50%*T34,"Призёр","Участник"))</f>
        <v>Участник</v>
      </c>
    </row>
    <row r="35" spans="1:22">
      <c r="A35" s="122">
        <v>21</v>
      </c>
      <c r="B35" s="123" t="s">
        <v>14</v>
      </c>
      <c r="C35" s="123" t="s">
        <v>688</v>
      </c>
      <c r="D35" s="123" t="s">
        <v>689</v>
      </c>
      <c r="E35" s="123" t="s">
        <v>162</v>
      </c>
      <c r="F35" s="51" t="str">
        <f>LEFT(C35,1)</f>
        <v>С</v>
      </c>
      <c r="G35" s="51" t="str">
        <f>LEFT(D35,1)</f>
        <v>Д</v>
      </c>
      <c r="H35" s="51" t="str">
        <f>LEFT(E35,1)</f>
        <v>А</v>
      </c>
      <c r="I35" s="66">
        <v>22052006</v>
      </c>
      <c r="J35" s="123" t="s">
        <v>683</v>
      </c>
      <c r="K35" s="2">
        <v>7</v>
      </c>
      <c r="L35" s="128" t="s">
        <v>206</v>
      </c>
      <c r="M35" s="55" t="s">
        <v>23</v>
      </c>
      <c r="N35" s="122" t="str">
        <f>CONCATENATE(L35,M35)</f>
        <v>Ф0704С</v>
      </c>
      <c r="O35" s="45" t="str">
        <f>CONCATENATE(B35,"-",F35,G35,H35,"-",I35)</f>
        <v>Ж-СДА-22052006</v>
      </c>
      <c r="P35" s="27">
        <v>6</v>
      </c>
      <c r="Q35" s="27">
        <v>1</v>
      </c>
      <c r="R35" s="27"/>
      <c r="S35" s="47">
        <f>SUM(P35:R35)</f>
        <v>7</v>
      </c>
      <c r="T35" s="55">
        <v>22</v>
      </c>
      <c r="U35" s="57">
        <f>S35/T35</f>
        <v>0.31818181818181818</v>
      </c>
      <c r="V35" s="48" t="str">
        <f>IF(S35&gt;75%*T35,"Победитель",IF(S35&gt;50%*T35,"Призёр","Участник"))</f>
        <v>Участник</v>
      </c>
    </row>
    <row r="36" spans="1:22">
      <c r="A36" s="122">
        <v>22</v>
      </c>
      <c r="B36" s="53" t="s">
        <v>29</v>
      </c>
      <c r="C36" s="124" t="s">
        <v>593</v>
      </c>
      <c r="D36" s="124" t="s">
        <v>331</v>
      </c>
      <c r="E36" s="124" t="s">
        <v>304</v>
      </c>
      <c r="F36" s="51" t="str">
        <f>LEFT(C36,1)</f>
        <v>Ф</v>
      </c>
      <c r="G36" s="51" t="str">
        <f>LEFT(D36,1)</f>
        <v>М</v>
      </c>
      <c r="H36" s="51" t="str">
        <f>LEFT(E36,1)</f>
        <v>Д</v>
      </c>
      <c r="I36" s="58" t="s">
        <v>594</v>
      </c>
      <c r="J36" s="120" t="s">
        <v>556</v>
      </c>
      <c r="K36" s="123">
        <v>7</v>
      </c>
      <c r="L36" s="125" t="s">
        <v>166</v>
      </c>
      <c r="M36" s="55" t="s">
        <v>459</v>
      </c>
      <c r="N36" s="45" t="str">
        <f>CONCATENATE(L36,M36)</f>
        <v>Ф0721В</v>
      </c>
      <c r="O36" s="45" t="str">
        <f>CONCATENATE(B36,"-",F36,G36,H36,"-",I36)</f>
        <v>М-ФМД-05092006</v>
      </c>
      <c r="P36" s="27">
        <v>5</v>
      </c>
      <c r="Q36" s="27">
        <v>1</v>
      </c>
      <c r="R36" s="27"/>
      <c r="S36" s="47">
        <f>SUM(P36:R36)</f>
        <v>6</v>
      </c>
      <c r="T36" s="55">
        <v>22</v>
      </c>
      <c r="U36" s="57">
        <f>S36/T36</f>
        <v>0.27272727272727271</v>
      </c>
      <c r="V36" s="48" t="str">
        <f>IF(S36&gt;75%*T36,"Победитель",IF(S36&gt;50%*T36,"Призёр","Участник"))</f>
        <v>Участник</v>
      </c>
    </row>
    <row r="37" spans="1:22">
      <c r="A37" s="122">
        <v>23</v>
      </c>
      <c r="B37" s="53" t="s">
        <v>29</v>
      </c>
      <c r="C37" s="124" t="s">
        <v>581</v>
      </c>
      <c r="D37" s="124" t="s">
        <v>266</v>
      </c>
      <c r="E37" s="124" t="s">
        <v>98</v>
      </c>
      <c r="F37" s="51" t="str">
        <f>LEFT(C37,1)</f>
        <v>Ш</v>
      </c>
      <c r="G37" s="51" t="str">
        <f>LEFT(D37,1)</f>
        <v>Н</v>
      </c>
      <c r="H37" s="51" t="str">
        <f>LEFT(E37,1)</f>
        <v>С</v>
      </c>
      <c r="I37" s="58" t="s">
        <v>582</v>
      </c>
      <c r="J37" s="120" t="s">
        <v>556</v>
      </c>
      <c r="K37" s="103">
        <v>7</v>
      </c>
      <c r="L37" s="133" t="s">
        <v>163</v>
      </c>
      <c r="M37" s="55" t="s">
        <v>459</v>
      </c>
      <c r="N37" s="45" t="str">
        <f>CONCATENATE(L37,M37)</f>
        <v>Ф0722В</v>
      </c>
      <c r="O37" s="45" t="str">
        <f>CONCATENATE(B37,"-",F37,G37,H37,"-",I37)</f>
        <v>М-ШНС-21092006</v>
      </c>
      <c r="P37" s="27">
        <v>6</v>
      </c>
      <c r="Q37" s="27">
        <v>0</v>
      </c>
      <c r="R37" s="27"/>
      <c r="S37" s="47">
        <f>SUM(P37:R37)</f>
        <v>6</v>
      </c>
      <c r="T37" s="55">
        <v>22</v>
      </c>
      <c r="U37" s="57">
        <f>S37/T37</f>
        <v>0.27272727272727271</v>
      </c>
      <c r="V37" s="48" t="str">
        <f>IF(S37&gt;75%*T37,"Победитель",IF(S37&gt;50%*T37,"Призёр","Участник"))</f>
        <v>Участник</v>
      </c>
    </row>
    <row r="38" spans="1:22">
      <c r="A38" s="122">
        <v>24</v>
      </c>
      <c r="B38" s="128" t="s">
        <v>76</v>
      </c>
      <c r="C38" s="128" t="s">
        <v>271</v>
      </c>
      <c r="D38" s="128" t="s">
        <v>272</v>
      </c>
      <c r="E38" s="128" t="s">
        <v>273</v>
      </c>
      <c r="F38" s="51" t="str">
        <f>LEFT(C38,1)</f>
        <v>К</v>
      </c>
      <c r="G38" s="51" t="str">
        <f>LEFT(D38,1)</f>
        <v>В</v>
      </c>
      <c r="H38" s="51" t="str">
        <f>LEFT(E38,1)</f>
        <v>Д</v>
      </c>
      <c r="I38" s="60">
        <v>17012006</v>
      </c>
      <c r="J38" s="128" t="s">
        <v>274</v>
      </c>
      <c r="K38" s="128">
        <v>7</v>
      </c>
      <c r="L38" s="113" t="s">
        <v>48</v>
      </c>
      <c r="M38" s="55" t="s">
        <v>33</v>
      </c>
      <c r="N38" s="45" t="str">
        <f>CONCATENATE(L38,M38)</f>
        <v>Ф0703К</v>
      </c>
      <c r="O38" s="45" t="str">
        <f>CONCATENATE(B38,"-",F38,G38,H38,"-",I38)</f>
        <v>ж-КВД-17012006</v>
      </c>
      <c r="P38" s="27">
        <v>6</v>
      </c>
      <c r="Q38" s="27">
        <v>0</v>
      </c>
      <c r="R38" s="27"/>
      <c r="S38" s="47">
        <f>SUM(P38:R38)</f>
        <v>6</v>
      </c>
      <c r="T38" s="55">
        <v>22</v>
      </c>
      <c r="U38" s="57">
        <f>S38/T38</f>
        <v>0.27272727272727271</v>
      </c>
      <c r="V38" s="48" t="str">
        <f>IF(S38&gt;75%*T38,"Победитель",IF(S38&gt;50%*T38,"Призёр","Участник"))</f>
        <v>Участник</v>
      </c>
    </row>
    <row r="39" spans="1:22">
      <c r="A39" s="122">
        <v>25</v>
      </c>
      <c r="B39" s="53" t="s">
        <v>81</v>
      </c>
      <c r="C39" s="53" t="s">
        <v>128</v>
      </c>
      <c r="D39" s="53" t="s">
        <v>129</v>
      </c>
      <c r="E39" s="53" t="s">
        <v>130</v>
      </c>
      <c r="F39" s="51" t="str">
        <f>LEFT(C39,1)</f>
        <v>Б</v>
      </c>
      <c r="G39" s="51" t="str">
        <f>LEFT(D39,1)</f>
        <v>И</v>
      </c>
      <c r="H39" s="51" t="str">
        <f>LEFT(E39,1)</f>
        <v>И</v>
      </c>
      <c r="I39" s="59" t="s">
        <v>187</v>
      </c>
      <c r="J39" s="120" t="s">
        <v>74</v>
      </c>
      <c r="K39" s="103">
        <v>7</v>
      </c>
      <c r="L39" s="128" t="s">
        <v>131</v>
      </c>
      <c r="M39" s="109" t="s">
        <v>202</v>
      </c>
      <c r="N39" s="45" t="str">
        <f>CONCATENATE(L39,M39)</f>
        <v>Ф0714О</v>
      </c>
      <c r="O39" s="45" t="str">
        <f>CONCATENATE(B39,"-",F39,G39,H39,"-",I39)</f>
        <v>м-БИИ-06122006</v>
      </c>
      <c r="P39" s="27">
        <v>6</v>
      </c>
      <c r="Q39" s="27">
        <v>0</v>
      </c>
      <c r="R39" s="27"/>
      <c r="S39" s="47">
        <f>SUM(P39:R39)</f>
        <v>6</v>
      </c>
      <c r="T39" s="55">
        <v>22</v>
      </c>
      <c r="U39" s="57">
        <f>S39/T39</f>
        <v>0.27272727272727271</v>
      </c>
      <c r="V39" s="48" t="str">
        <f>IF(S39&gt;75%*T39,"Победитель",IF(S39&gt;50%*T39,"Призёр","Участник"))</f>
        <v>Участник</v>
      </c>
    </row>
    <row r="40" spans="1:22">
      <c r="A40" s="122">
        <v>26</v>
      </c>
      <c r="B40" s="53" t="s">
        <v>81</v>
      </c>
      <c r="C40" s="124" t="s">
        <v>107</v>
      </c>
      <c r="D40" s="124" t="s">
        <v>94</v>
      </c>
      <c r="E40" s="124" t="s">
        <v>39</v>
      </c>
      <c r="F40" s="51" t="str">
        <f>LEFT(C40,1)</f>
        <v>П</v>
      </c>
      <c r="G40" s="51" t="str">
        <f>LEFT(D40,1)</f>
        <v>Н</v>
      </c>
      <c r="H40" s="51" t="str">
        <f>LEFT(E40,1)</f>
        <v>А</v>
      </c>
      <c r="I40" s="61" t="s">
        <v>181</v>
      </c>
      <c r="J40" s="120" t="s">
        <v>74</v>
      </c>
      <c r="K40" s="103">
        <v>7</v>
      </c>
      <c r="L40" s="125" t="s">
        <v>108</v>
      </c>
      <c r="M40" s="109" t="s">
        <v>202</v>
      </c>
      <c r="N40" s="45" t="str">
        <f>CONCATENATE(L40,M40)</f>
        <v>Ф0720О</v>
      </c>
      <c r="O40" s="45" t="str">
        <f>CONCATENATE(B40,"-",F40,G40,H40,"-",I40)</f>
        <v>м-ПНА-14022006</v>
      </c>
      <c r="P40" s="27">
        <v>6</v>
      </c>
      <c r="Q40" s="27">
        <v>0</v>
      </c>
      <c r="R40" s="27"/>
      <c r="S40" s="47">
        <f>SUM(P40:R40)</f>
        <v>6</v>
      </c>
      <c r="T40" s="55">
        <v>22</v>
      </c>
      <c r="U40" s="57">
        <f>S40/T40</f>
        <v>0.27272727272727271</v>
      </c>
      <c r="V40" s="48" t="str">
        <f>IF(S40&gt;75%*T40,"Победитель",IF(S40&gt;50%*T40,"Призёр","Участник"))</f>
        <v>Участник</v>
      </c>
    </row>
    <row r="41" spans="1:22">
      <c r="A41" s="122">
        <v>27</v>
      </c>
      <c r="B41" s="123" t="s">
        <v>29</v>
      </c>
      <c r="C41" s="124" t="s">
        <v>43</v>
      </c>
      <c r="D41" s="124" t="s">
        <v>44</v>
      </c>
      <c r="E41" s="124" t="s">
        <v>45</v>
      </c>
      <c r="F41" s="51" t="str">
        <f>LEFT(C41,1)</f>
        <v>С</v>
      </c>
      <c r="G41" s="51" t="str">
        <f>LEFT(D41,1)</f>
        <v>Б</v>
      </c>
      <c r="H41" s="51" t="str">
        <f>LEFT(E41,1)</f>
        <v>А</v>
      </c>
      <c r="I41" s="58" t="s">
        <v>47</v>
      </c>
      <c r="J41" s="120" t="s">
        <v>35</v>
      </c>
      <c r="K41" s="103">
        <v>7</v>
      </c>
      <c r="L41" s="16" t="s">
        <v>48</v>
      </c>
      <c r="M41" s="109" t="s">
        <v>70</v>
      </c>
      <c r="N41" s="45" t="str">
        <f>CONCATENATE(L41,M41)</f>
        <v>Ф0703У</v>
      </c>
      <c r="O41" s="45" t="str">
        <f>CONCATENATE(B41,"-",F41,G41,H41,"-",I41)</f>
        <v>М-СБА-10082006</v>
      </c>
      <c r="P41" s="62">
        <v>6</v>
      </c>
      <c r="Q41" s="62">
        <v>0</v>
      </c>
      <c r="R41" s="62"/>
      <c r="S41" s="47">
        <f>SUM(P41:R41)</f>
        <v>6</v>
      </c>
      <c r="T41" s="55">
        <v>22</v>
      </c>
      <c r="U41" s="57">
        <f>S41/T41</f>
        <v>0.27272727272727271</v>
      </c>
      <c r="V41" s="48" t="str">
        <f>IF(S41&gt;75%*T41,"Победитель",IF(S41&gt;50%*T41,"Призёр","Участник"))</f>
        <v>Участник</v>
      </c>
    </row>
    <row r="42" spans="1:22">
      <c r="A42" s="122">
        <v>28</v>
      </c>
      <c r="B42" s="123" t="s">
        <v>14</v>
      </c>
      <c r="C42" s="56" t="s">
        <v>586</v>
      </c>
      <c r="D42" s="56" t="s">
        <v>56</v>
      </c>
      <c r="E42" s="56" t="s">
        <v>62</v>
      </c>
      <c r="F42" s="51" t="str">
        <f>LEFT(C42,1)</f>
        <v>Р</v>
      </c>
      <c r="G42" s="51" t="str">
        <f>LEFT(D42,1)</f>
        <v>С</v>
      </c>
      <c r="H42" s="51" t="str">
        <f>LEFT(E42,1)</f>
        <v>А</v>
      </c>
      <c r="I42" s="60" t="s">
        <v>587</v>
      </c>
      <c r="J42" s="50" t="s">
        <v>556</v>
      </c>
      <c r="K42" s="129">
        <v>7</v>
      </c>
      <c r="L42" s="128" t="s">
        <v>452</v>
      </c>
      <c r="M42" s="126" t="s">
        <v>459</v>
      </c>
      <c r="N42" s="45" t="str">
        <f>CONCATENATE(L42,M42)</f>
        <v>Ф0706В</v>
      </c>
      <c r="O42" s="45" t="str">
        <f>CONCATENATE(B42,"-",F42,G42,H42,"-",I42)</f>
        <v>Ж-РСА-20072006</v>
      </c>
      <c r="P42" s="27">
        <v>5</v>
      </c>
      <c r="Q42" s="27">
        <v>0</v>
      </c>
      <c r="R42" s="27"/>
      <c r="S42" s="47">
        <f>SUM(P42:R42)</f>
        <v>5</v>
      </c>
      <c r="T42" s="55">
        <v>22</v>
      </c>
      <c r="U42" s="57">
        <f>S42/T42</f>
        <v>0.22727272727272727</v>
      </c>
      <c r="V42" s="48" t="str">
        <f>IF(S42&gt;75%*T42,"Победитель",IF(S42&gt;50%*T42,"Призёр","Участник"))</f>
        <v>Участник</v>
      </c>
    </row>
    <row r="43" spans="1:22">
      <c r="A43" s="122">
        <v>29</v>
      </c>
      <c r="B43" s="53" t="s">
        <v>14</v>
      </c>
      <c r="C43" s="124" t="s">
        <v>569</v>
      </c>
      <c r="D43" s="124" t="s">
        <v>214</v>
      </c>
      <c r="E43" s="124" t="s">
        <v>162</v>
      </c>
      <c r="F43" s="51" t="str">
        <f>LEFT(C43,1)</f>
        <v>М</v>
      </c>
      <c r="G43" s="51" t="str">
        <f>LEFT(D43,1)</f>
        <v>Е</v>
      </c>
      <c r="H43" s="51" t="str">
        <f>LEFT(E43,1)</f>
        <v>А</v>
      </c>
      <c r="I43" s="58" t="s">
        <v>570</v>
      </c>
      <c r="J43" s="50" t="s">
        <v>556</v>
      </c>
      <c r="K43" s="35">
        <v>7</v>
      </c>
      <c r="L43" s="113" t="s">
        <v>571</v>
      </c>
      <c r="M43" s="126" t="s">
        <v>459</v>
      </c>
      <c r="N43" s="45" t="str">
        <f>CONCATENATE(L43,M43)</f>
        <v>ф0715В</v>
      </c>
      <c r="O43" s="45" t="str">
        <f>CONCATENATE(B43,"-",F43,G43,H43,"-",I43)</f>
        <v>Ж-МЕА-24032006</v>
      </c>
      <c r="P43" s="27">
        <v>5</v>
      </c>
      <c r="Q43" s="27">
        <v>0</v>
      </c>
      <c r="R43" s="27"/>
      <c r="S43" s="47">
        <f>SUM(P43:R43)</f>
        <v>5</v>
      </c>
      <c r="T43" s="55">
        <v>22</v>
      </c>
      <c r="U43" s="57">
        <f>S43/T43</f>
        <v>0.22727272727272727</v>
      </c>
      <c r="V43" s="48" t="str">
        <f>IF(S43&gt;75%*T43,"Победитель",IF(S43&gt;50%*T43,"Призёр","Участник"))</f>
        <v>Участник</v>
      </c>
    </row>
    <row r="44" spans="1:22">
      <c r="A44" s="122">
        <v>30</v>
      </c>
      <c r="B44" s="53" t="s">
        <v>14</v>
      </c>
      <c r="C44" s="124" t="s">
        <v>588</v>
      </c>
      <c r="D44" s="124" t="s">
        <v>245</v>
      </c>
      <c r="E44" s="124" t="s">
        <v>162</v>
      </c>
      <c r="F44" s="51" t="str">
        <f>LEFT(C44,1)</f>
        <v>Д</v>
      </c>
      <c r="G44" s="51" t="str">
        <f>LEFT(D44,1)</f>
        <v>П</v>
      </c>
      <c r="H44" s="51" t="str">
        <f>LEFT(E44,1)</f>
        <v>А</v>
      </c>
      <c r="I44" s="58" t="s">
        <v>589</v>
      </c>
      <c r="J44" s="50" t="s">
        <v>556</v>
      </c>
      <c r="K44" s="123">
        <v>7</v>
      </c>
      <c r="L44" s="125" t="s">
        <v>590</v>
      </c>
      <c r="M44" s="126" t="s">
        <v>459</v>
      </c>
      <c r="N44" s="45" t="str">
        <f>CONCATENATE(L44,M44)</f>
        <v>Ф0719В</v>
      </c>
      <c r="O44" s="45" t="str">
        <f>CONCATENATE(B44,"-",F44,G44,H44,"-",I44)</f>
        <v>Ж-ДПА-20072007</v>
      </c>
      <c r="P44" s="27">
        <v>5</v>
      </c>
      <c r="Q44" s="27">
        <v>0</v>
      </c>
      <c r="R44" s="27"/>
      <c r="S44" s="47">
        <f>SUM(P44:R44)</f>
        <v>5</v>
      </c>
      <c r="T44" s="55">
        <v>22</v>
      </c>
      <c r="U44" s="57">
        <f>S44/T44</f>
        <v>0.22727272727272727</v>
      </c>
      <c r="V44" s="48" t="str">
        <f>IF(S44&gt;75%*T44,"Победитель",IF(S44&gt;50%*T44,"Призёр","Участник"))</f>
        <v>Участник</v>
      </c>
    </row>
    <row r="45" spans="1:22">
      <c r="A45" s="122">
        <v>31</v>
      </c>
      <c r="B45" s="103" t="s">
        <v>29</v>
      </c>
      <c r="C45" s="125" t="s">
        <v>453</v>
      </c>
      <c r="D45" s="17" t="s">
        <v>121</v>
      </c>
      <c r="E45" s="17" t="s">
        <v>304</v>
      </c>
      <c r="F45" s="51" t="str">
        <f>LEFT(C45,1)</f>
        <v>А</v>
      </c>
      <c r="G45" s="51" t="str">
        <f>LEFT(D45,1)</f>
        <v>Е</v>
      </c>
      <c r="H45" s="51" t="str">
        <f>LEFT(E45,1)</f>
        <v>Д</v>
      </c>
      <c r="I45" s="65" t="s">
        <v>455</v>
      </c>
      <c r="J45" s="18" t="s">
        <v>456</v>
      </c>
      <c r="K45" s="35">
        <v>7</v>
      </c>
      <c r="L45" s="113" t="s">
        <v>36</v>
      </c>
      <c r="M45" s="126" t="s">
        <v>454</v>
      </c>
      <c r="N45" s="45" t="str">
        <f>CONCATENATE(L45,M45)</f>
        <v>Ф0701Е</v>
      </c>
      <c r="O45" s="45" t="str">
        <f>CONCATENATE(B45,"-",F45,G45,H45,"-",I45)</f>
        <v>М-АЕД-13.06.2007</v>
      </c>
      <c r="P45" s="62">
        <v>5</v>
      </c>
      <c r="Q45" s="62">
        <v>0</v>
      </c>
      <c r="R45" s="27"/>
      <c r="S45" s="47">
        <f>SUM(P45:R45)</f>
        <v>5</v>
      </c>
      <c r="T45" s="55">
        <v>22</v>
      </c>
      <c r="U45" s="57">
        <f>S45/T45</f>
        <v>0.22727272727272727</v>
      </c>
      <c r="V45" s="48" t="str">
        <f>IF(S45&gt;75%*T45,"Победитель",IF(S45&gt;50%*T45,"Призёр","Участник"))</f>
        <v>Участник</v>
      </c>
    </row>
    <row r="46" spans="1:22">
      <c r="A46" s="122">
        <v>32</v>
      </c>
      <c r="B46" s="128" t="s">
        <v>275</v>
      </c>
      <c r="C46" s="128" t="s">
        <v>277</v>
      </c>
      <c r="D46" s="128" t="s">
        <v>278</v>
      </c>
      <c r="E46" s="128" t="s">
        <v>279</v>
      </c>
      <c r="F46" s="51" t="str">
        <f>LEFT(C46,1)</f>
        <v>Н</v>
      </c>
      <c r="G46" s="51" t="str">
        <f>LEFT(D46,1)</f>
        <v>А</v>
      </c>
      <c r="H46" s="51" t="str">
        <f>LEFT(E46,1)</f>
        <v>М</v>
      </c>
      <c r="I46" s="60" t="s">
        <v>280</v>
      </c>
      <c r="J46" s="128" t="s">
        <v>274</v>
      </c>
      <c r="K46" s="128">
        <v>7</v>
      </c>
      <c r="L46" s="16" t="s">
        <v>42</v>
      </c>
      <c r="M46" s="126" t="s">
        <v>33</v>
      </c>
      <c r="N46" s="45" t="str">
        <f>CONCATENATE(L46,M46)</f>
        <v>Ф0702К</v>
      </c>
      <c r="O46" s="45" t="str">
        <f>CONCATENATE(B46,"-",F46,G46,H46,"-",I46)</f>
        <v>м -НАМ-01022006</v>
      </c>
      <c r="P46" s="27">
        <v>5</v>
      </c>
      <c r="Q46" s="27">
        <v>0</v>
      </c>
      <c r="R46" s="27"/>
      <c r="S46" s="47">
        <f>SUM(P46:R46)</f>
        <v>5</v>
      </c>
      <c r="T46" s="55">
        <v>22</v>
      </c>
      <c r="U46" s="57">
        <f>S46/T46</f>
        <v>0.22727272727272727</v>
      </c>
      <c r="V46" s="48" t="str">
        <f>IF(S46&gt;75%*T46,"Победитель",IF(S46&gt;50%*T46,"Призёр","Участник"))</f>
        <v>Участник</v>
      </c>
    </row>
    <row r="47" spans="1:22">
      <c r="A47" s="122">
        <v>33</v>
      </c>
      <c r="B47" s="53" t="s">
        <v>81</v>
      </c>
      <c r="C47" s="53" t="s">
        <v>441</v>
      </c>
      <c r="D47" s="53" t="s">
        <v>395</v>
      </c>
      <c r="E47" s="53" t="s">
        <v>442</v>
      </c>
      <c r="F47" s="51" t="str">
        <f>LEFT(C47,1)</f>
        <v>Х</v>
      </c>
      <c r="G47" s="51" t="str">
        <f>LEFT(D47,1)</f>
        <v>Д</v>
      </c>
      <c r="H47" s="51" t="str">
        <f>LEFT(E47,1)</f>
        <v>А</v>
      </c>
      <c r="I47" s="66" t="s">
        <v>443</v>
      </c>
      <c r="J47" s="123" t="s">
        <v>362</v>
      </c>
      <c r="K47" s="2">
        <v>7</v>
      </c>
      <c r="L47" s="128" t="s">
        <v>42</v>
      </c>
      <c r="M47" s="126" t="s">
        <v>29</v>
      </c>
      <c r="N47" s="45" t="str">
        <f>CONCATENATE(L47,M47)</f>
        <v>Ф0702М</v>
      </c>
      <c r="O47" s="45" t="str">
        <f>CONCATENATE(B47,"-",F47,G47,H47,"-",I47)</f>
        <v>м-ХДА-11072006</v>
      </c>
      <c r="P47" s="27">
        <v>5</v>
      </c>
      <c r="Q47" s="27">
        <v>0</v>
      </c>
      <c r="R47" s="27"/>
      <c r="S47" s="47">
        <f>SUM(P47:R47)</f>
        <v>5</v>
      </c>
      <c r="T47" s="55">
        <v>22</v>
      </c>
      <c r="U47" s="57">
        <f>S47/T47</f>
        <v>0.22727272727272727</v>
      </c>
      <c r="V47" s="48" t="str">
        <f>IF(S47&gt;75%*T47,"Победитель",IF(S47&gt;50%*T47,"Призёр","Участник"))</f>
        <v>Участник</v>
      </c>
    </row>
    <row r="48" spans="1:22">
      <c r="A48" s="122">
        <v>34</v>
      </c>
      <c r="B48" s="53" t="s">
        <v>81</v>
      </c>
      <c r="C48" s="123" t="s">
        <v>444</v>
      </c>
      <c r="D48" s="123" t="s">
        <v>83</v>
      </c>
      <c r="E48" s="123" t="s">
        <v>45</v>
      </c>
      <c r="F48" s="51" t="str">
        <f>LEFT(C48,1)</f>
        <v>К</v>
      </c>
      <c r="G48" s="51" t="str">
        <f>LEFT(D48,1)</f>
        <v>А</v>
      </c>
      <c r="H48" s="51" t="str">
        <f>LEFT(E48,1)</f>
        <v>А</v>
      </c>
      <c r="I48" s="66" t="s">
        <v>445</v>
      </c>
      <c r="J48" s="123" t="s">
        <v>362</v>
      </c>
      <c r="K48" s="2">
        <v>7</v>
      </c>
      <c r="L48" s="128" t="s">
        <v>48</v>
      </c>
      <c r="M48" s="126" t="s">
        <v>29</v>
      </c>
      <c r="N48" s="45" t="str">
        <f>CONCATENATE(L48,M48)</f>
        <v>Ф0703М</v>
      </c>
      <c r="O48" s="45" t="str">
        <f>CONCATENATE(B48,"-",F48,G48,H48,"-",I48)</f>
        <v>м-КАА-07052006</v>
      </c>
      <c r="P48" s="27">
        <v>5</v>
      </c>
      <c r="Q48" s="27">
        <v>0</v>
      </c>
      <c r="R48" s="27"/>
      <c r="S48" s="47">
        <f>SUM(P48:R48)</f>
        <v>5</v>
      </c>
      <c r="T48" s="55">
        <v>22</v>
      </c>
      <c r="U48" s="57">
        <f>S48/T48</f>
        <v>0.22727272727272727</v>
      </c>
      <c r="V48" s="48" t="str">
        <f>IF(S48&gt;75%*T48,"Победитель",IF(S48&gt;50%*T48,"Призёр","Участник"))</f>
        <v>Участник</v>
      </c>
    </row>
    <row r="49" spans="1:22">
      <c r="A49" s="122">
        <v>35</v>
      </c>
      <c r="B49" s="53" t="s">
        <v>81</v>
      </c>
      <c r="C49" s="53" t="s">
        <v>446</v>
      </c>
      <c r="D49" s="53" t="s">
        <v>331</v>
      </c>
      <c r="E49" s="53" t="s">
        <v>98</v>
      </c>
      <c r="F49" s="51" t="str">
        <f>LEFT(C49,1)</f>
        <v>М</v>
      </c>
      <c r="G49" s="51" t="str">
        <f>LEFT(D49,1)</f>
        <v>М</v>
      </c>
      <c r="H49" s="51" t="str">
        <f>LEFT(E49,1)</f>
        <v>С</v>
      </c>
      <c r="I49" s="66" t="s">
        <v>447</v>
      </c>
      <c r="J49" s="123" t="s">
        <v>362</v>
      </c>
      <c r="K49" s="2">
        <v>7</v>
      </c>
      <c r="L49" s="128" t="s">
        <v>206</v>
      </c>
      <c r="M49" s="126" t="s">
        <v>29</v>
      </c>
      <c r="N49" s="45" t="str">
        <f>CONCATENATE(L49,M49)</f>
        <v>Ф0704М</v>
      </c>
      <c r="O49" s="45" t="str">
        <f>CONCATENATE(B49,"-",F49,G49,H49,"-",I49)</f>
        <v>м-ММС-19032006</v>
      </c>
      <c r="P49" s="27">
        <v>3</v>
      </c>
      <c r="Q49" s="27">
        <v>2</v>
      </c>
      <c r="R49" s="27">
        <v>0</v>
      </c>
      <c r="S49" s="47">
        <f>SUM(P49:R49)</f>
        <v>5</v>
      </c>
      <c r="T49" s="55">
        <v>22</v>
      </c>
      <c r="U49" s="57">
        <f>S49/T49</f>
        <v>0.22727272727272727</v>
      </c>
      <c r="V49" s="48" t="str">
        <f>IF(S49&gt;75%*T49,"Победитель",IF(S49&gt;50%*T49,"Призёр","Участник"))</f>
        <v>Участник</v>
      </c>
    </row>
    <row r="50" spans="1:22">
      <c r="A50" s="122">
        <v>36</v>
      </c>
      <c r="B50" s="53" t="s">
        <v>76</v>
      </c>
      <c r="C50" s="53" t="s">
        <v>132</v>
      </c>
      <c r="D50" s="53" t="s">
        <v>110</v>
      </c>
      <c r="E50" s="53" t="s">
        <v>57</v>
      </c>
      <c r="F50" s="51" t="str">
        <f>LEFT(C50,1)</f>
        <v>С</v>
      </c>
      <c r="G50" s="51" t="str">
        <f>LEFT(D50,1)</f>
        <v>С</v>
      </c>
      <c r="H50" s="51" t="str">
        <f>LEFT(E50,1)</f>
        <v>С</v>
      </c>
      <c r="I50" s="59" t="s">
        <v>188</v>
      </c>
      <c r="J50" s="50" t="s">
        <v>74</v>
      </c>
      <c r="K50" s="103">
        <v>7</v>
      </c>
      <c r="L50" s="128" t="s">
        <v>133</v>
      </c>
      <c r="M50" s="41" t="s">
        <v>202</v>
      </c>
      <c r="N50" s="45" t="str">
        <f>CONCATENATE(L50,M50)</f>
        <v>Ф0713О</v>
      </c>
      <c r="O50" s="45" t="str">
        <f>CONCATENATE(B50,"-",F50,G50,H50,"-",I50)</f>
        <v>ж-ССС-05042006</v>
      </c>
      <c r="P50" s="27">
        <v>4</v>
      </c>
      <c r="Q50" s="27">
        <v>1</v>
      </c>
      <c r="R50" s="27"/>
      <c r="S50" s="47">
        <f>SUM(P50:R50)</f>
        <v>5</v>
      </c>
      <c r="T50" s="55">
        <v>22</v>
      </c>
      <c r="U50" s="57">
        <f>S50/T50</f>
        <v>0.22727272727272727</v>
      </c>
      <c r="V50" s="48" t="str">
        <f>IF(S50&gt;75%*T50,"Победитель",IF(S50&gt;50%*T50,"Призёр","Участник"))</f>
        <v>Участник</v>
      </c>
    </row>
    <row r="51" spans="1:22">
      <c r="A51" s="122">
        <v>37</v>
      </c>
      <c r="B51" s="53" t="s">
        <v>29</v>
      </c>
      <c r="C51" s="124" t="s">
        <v>37</v>
      </c>
      <c r="D51" s="124" t="s">
        <v>38</v>
      </c>
      <c r="E51" s="124" t="s">
        <v>39</v>
      </c>
      <c r="F51" s="51" t="str">
        <f>LEFT(C51,1)</f>
        <v>П</v>
      </c>
      <c r="G51" s="51" t="str">
        <f>LEFT(D51,1)</f>
        <v>А</v>
      </c>
      <c r="H51" s="51" t="str">
        <f>LEFT(E51,1)</f>
        <v>А</v>
      </c>
      <c r="I51" s="58" t="s">
        <v>41</v>
      </c>
      <c r="J51" s="50" t="s">
        <v>35</v>
      </c>
      <c r="K51" s="103">
        <v>7</v>
      </c>
      <c r="L51" s="113" t="s">
        <v>42</v>
      </c>
      <c r="M51" s="41" t="s">
        <v>70</v>
      </c>
      <c r="N51" s="45" t="str">
        <f>CONCATENATE(L51,M51)</f>
        <v>Ф0702У</v>
      </c>
      <c r="O51" s="45" t="str">
        <f>CONCATENATE(B51,"-",F51,G51,H51,"-",I51)</f>
        <v>М-ПАА-01082006</v>
      </c>
      <c r="P51" s="62">
        <v>5</v>
      </c>
      <c r="Q51" s="62">
        <v>0</v>
      </c>
      <c r="R51" s="62"/>
      <c r="S51" s="47">
        <f>SUM(P51:R51)</f>
        <v>5</v>
      </c>
      <c r="T51" s="55">
        <v>22</v>
      </c>
      <c r="U51" s="57">
        <f>S51/T51</f>
        <v>0.22727272727272727</v>
      </c>
      <c r="V51" s="48" t="str">
        <f>IF(S51&gt;75%*T51,"Победитель",IF(S51&gt;50%*T51,"Призёр","Участник"))</f>
        <v>Участник</v>
      </c>
    </row>
    <row r="52" spans="1:22">
      <c r="A52" s="122">
        <v>38</v>
      </c>
      <c r="B52" s="4" t="s">
        <v>81</v>
      </c>
      <c r="C52" s="5" t="s">
        <v>203</v>
      </c>
      <c r="D52" s="6" t="s">
        <v>204</v>
      </c>
      <c r="E52" s="6" t="s">
        <v>51</v>
      </c>
      <c r="F52" s="51" t="str">
        <f>LEFT(C52,1)</f>
        <v>Ж</v>
      </c>
      <c r="G52" s="51" t="str">
        <f>LEFT(D52,1)</f>
        <v>Л</v>
      </c>
      <c r="H52" s="51" t="str">
        <f>LEFT(E52,1)</f>
        <v>М</v>
      </c>
      <c r="I52" s="67" t="s">
        <v>228</v>
      </c>
      <c r="J52" s="7" t="s">
        <v>205</v>
      </c>
      <c r="K52" s="4">
        <v>7</v>
      </c>
      <c r="L52" s="8" t="s">
        <v>206</v>
      </c>
      <c r="M52" s="126" t="s">
        <v>189</v>
      </c>
      <c r="N52" s="45" t="str">
        <f>CONCATENATE(L52,M52)</f>
        <v>Ф0704Ч</v>
      </c>
      <c r="O52" s="45" t="str">
        <f>CONCATENATE(B52,"-",F52,G52,H52,"-",I52)</f>
        <v>м-ЖЛМ-06072007</v>
      </c>
      <c r="P52" s="27">
        <v>4</v>
      </c>
      <c r="Q52" s="27">
        <v>1</v>
      </c>
      <c r="R52" s="27"/>
      <c r="S52" s="47">
        <f>SUM(P52:R52)</f>
        <v>5</v>
      </c>
      <c r="T52" s="55">
        <v>22</v>
      </c>
      <c r="U52" s="57">
        <f>S52/T52</f>
        <v>0.22727272727272727</v>
      </c>
      <c r="V52" s="48" t="str">
        <f>IF(S52&gt;75%*T52,"Победитель",IF(S52&gt;50%*T52,"Призёр","Участник"))</f>
        <v>Участник</v>
      </c>
    </row>
    <row r="53" spans="1:22">
      <c r="A53" s="122">
        <v>39</v>
      </c>
      <c r="B53" s="53" t="s">
        <v>14</v>
      </c>
      <c r="C53" s="53" t="s">
        <v>722</v>
      </c>
      <c r="D53" s="53" t="s">
        <v>723</v>
      </c>
      <c r="E53" s="53" t="s">
        <v>115</v>
      </c>
      <c r="F53" s="51" t="str">
        <f>LEFT(C53,1)</f>
        <v>Ф</v>
      </c>
      <c r="G53" s="51" t="str">
        <f>LEFT(D53,1)</f>
        <v>О</v>
      </c>
      <c r="H53" s="51" t="str">
        <f>LEFT(E53,1)</f>
        <v>Р</v>
      </c>
      <c r="I53" s="131" t="s">
        <v>724</v>
      </c>
      <c r="J53" s="113" t="s">
        <v>716</v>
      </c>
      <c r="K53" s="53">
        <v>7</v>
      </c>
      <c r="L53" s="128" t="s">
        <v>206</v>
      </c>
      <c r="M53" s="126" t="s">
        <v>736</v>
      </c>
      <c r="N53" s="122" t="str">
        <f>CONCATENATE(L53,M53)</f>
        <v>Ф0704Л</v>
      </c>
      <c r="O53" s="45" t="str">
        <f>CONCATENATE(B53,"-",F53,G53,H53,"-",I53)</f>
        <v>Ж-ФОР-21122005</v>
      </c>
      <c r="P53" s="100">
        <v>5</v>
      </c>
      <c r="Q53" s="100">
        <v>0</v>
      </c>
      <c r="R53" s="100">
        <v>0</v>
      </c>
      <c r="S53" s="47">
        <f>SUM(P53:R53)</f>
        <v>5</v>
      </c>
      <c r="T53" s="55">
        <v>22</v>
      </c>
      <c r="U53" s="57">
        <f>S53/T53</f>
        <v>0.22727272727272727</v>
      </c>
      <c r="V53" s="48" t="str">
        <f>IF(S53&gt;75%*T53,"Победитель",IF(S53&gt;50%*T53,"Призёр","Участник"))</f>
        <v>Участник</v>
      </c>
    </row>
    <row r="54" spans="1:22">
      <c r="A54" s="122">
        <v>40</v>
      </c>
      <c r="B54" s="53" t="s">
        <v>14</v>
      </c>
      <c r="C54" s="53" t="s">
        <v>733</v>
      </c>
      <c r="D54" s="53" t="s">
        <v>314</v>
      </c>
      <c r="E54" s="53" t="s">
        <v>57</v>
      </c>
      <c r="F54" s="123" t="s">
        <v>734</v>
      </c>
      <c r="G54" s="123" t="s">
        <v>33</v>
      </c>
      <c r="H54" s="123" t="s">
        <v>23</v>
      </c>
      <c r="I54" s="66" t="s">
        <v>735</v>
      </c>
      <c r="J54" s="123" t="s">
        <v>732</v>
      </c>
      <c r="K54" s="2">
        <v>7</v>
      </c>
      <c r="L54" s="128" t="s">
        <v>36</v>
      </c>
      <c r="M54" s="126" t="s">
        <v>734</v>
      </c>
      <c r="N54" s="122" t="str">
        <f>CONCATENATE(L54,M54)</f>
        <v>Ф0701Н</v>
      </c>
      <c r="O54" s="45" t="str">
        <f>CONCATENATE(B54,"-",F54,G54,H54,"-",I54)</f>
        <v>Ж-НКС-13.08.2006</v>
      </c>
      <c r="P54" s="27">
        <v>5</v>
      </c>
      <c r="Q54" s="27">
        <v>0</v>
      </c>
      <c r="R54" s="27">
        <v>0</v>
      </c>
      <c r="S54" s="47">
        <f>SUM(P54:R54)</f>
        <v>5</v>
      </c>
      <c r="T54" s="55">
        <v>22</v>
      </c>
      <c r="U54" s="57">
        <f>S54/T54</f>
        <v>0.22727272727272727</v>
      </c>
      <c r="V54" s="48" t="str">
        <f>IF(S54&gt;75%*T54,"Победитель",IF(S54&gt;50%*T54,"Призёр","Участник"))</f>
        <v>Участник</v>
      </c>
    </row>
    <row r="55" spans="1:22">
      <c r="A55" s="122">
        <v>41</v>
      </c>
      <c r="B55" s="25" t="s">
        <v>29</v>
      </c>
      <c r="C55" s="21" t="s">
        <v>238</v>
      </c>
      <c r="D55" s="21" t="s">
        <v>121</v>
      </c>
      <c r="E55" s="21" t="s">
        <v>239</v>
      </c>
      <c r="F55" s="51" t="str">
        <f>LEFT(C55,1)</f>
        <v>П</v>
      </c>
      <c r="G55" s="51" t="str">
        <f>LEFT(D55,1)</f>
        <v>Е</v>
      </c>
      <c r="H55" s="51" t="str">
        <f>LEFT(E55,1)</f>
        <v>И</v>
      </c>
      <c r="I55" s="28" t="s">
        <v>241</v>
      </c>
      <c r="J55" s="23" t="s">
        <v>240</v>
      </c>
      <c r="K55" s="25">
        <v>7</v>
      </c>
      <c r="L55" s="29" t="s">
        <v>36</v>
      </c>
      <c r="M55" s="55" t="s">
        <v>46</v>
      </c>
      <c r="N55" s="115" t="str">
        <f>CONCATENATE(L55,M55)</f>
        <v>Ф0701Б</v>
      </c>
      <c r="O55" s="45" t="str">
        <f>CONCATENATE(B55,"-",F55,G55,H55,"-",I55)</f>
        <v>М-ПЕИ-21062006</v>
      </c>
      <c r="P55" s="22">
        <v>4</v>
      </c>
      <c r="Q55" s="22">
        <v>0</v>
      </c>
      <c r="R55" s="22"/>
      <c r="S55" s="47">
        <f>SUM(P55:R55)</f>
        <v>4</v>
      </c>
      <c r="T55" s="55">
        <v>22</v>
      </c>
      <c r="U55" s="57">
        <f>S55/T55</f>
        <v>0.18181818181818182</v>
      </c>
      <c r="V55" s="48" t="str">
        <f>IF(S55&gt;75%*T55,"Победитель",IF(S55&gt;50%*T55,"Призёр","Участник"))</f>
        <v>Участник</v>
      </c>
    </row>
    <row r="56" spans="1:22">
      <c r="A56" s="122">
        <v>42</v>
      </c>
      <c r="B56" s="53" t="s">
        <v>14</v>
      </c>
      <c r="C56" s="124" t="s">
        <v>572</v>
      </c>
      <c r="D56" s="124" t="s">
        <v>573</v>
      </c>
      <c r="E56" s="124" t="s">
        <v>111</v>
      </c>
      <c r="F56" s="51" t="str">
        <f>LEFT(C56,1)</f>
        <v>С</v>
      </c>
      <c r="G56" s="51" t="str">
        <f>LEFT(D56,1)</f>
        <v>К</v>
      </c>
      <c r="H56" s="51" t="str">
        <f>LEFT(E56,1)</f>
        <v>М</v>
      </c>
      <c r="I56" s="58" t="s">
        <v>574</v>
      </c>
      <c r="J56" s="120" t="s">
        <v>556</v>
      </c>
      <c r="K56" s="103">
        <v>7</v>
      </c>
      <c r="L56" s="133" t="s">
        <v>206</v>
      </c>
      <c r="M56" s="55" t="s">
        <v>459</v>
      </c>
      <c r="N56" s="115" t="str">
        <f>CONCATENATE(L56,M56)</f>
        <v>Ф0704В</v>
      </c>
      <c r="O56" s="45" t="str">
        <f>CONCATENATE(B56,"-",F56,G56,H56,"-",I56)</f>
        <v>Ж-СКМ-03092006</v>
      </c>
      <c r="P56" s="27">
        <v>4</v>
      </c>
      <c r="Q56" s="27">
        <v>0</v>
      </c>
      <c r="R56" s="27"/>
      <c r="S56" s="47">
        <f>SUM(P56:R56)</f>
        <v>4</v>
      </c>
      <c r="T56" s="55">
        <v>22</v>
      </c>
      <c r="U56" s="57">
        <f>S56/T56</f>
        <v>0.18181818181818182</v>
      </c>
      <c r="V56" s="48" t="str">
        <f>IF(S56&gt;75%*T56,"Победитель",IF(S56&gt;50%*T56,"Призёр","Участник"))</f>
        <v>Участник</v>
      </c>
    </row>
    <row r="57" spans="1:22">
      <c r="A57" s="122">
        <v>43</v>
      </c>
      <c r="B57" s="53" t="s">
        <v>14</v>
      </c>
      <c r="C57" s="53" t="s">
        <v>668</v>
      </c>
      <c r="D57" s="53" t="s">
        <v>669</v>
      </c>
      <c r="E57" s="53" t="s">
        <v>224</v>
      </c>
      <c r="F57" s="51" t="str">
        <f>LEFT(C57,1)</f>
        <v>Ш</v>
      </c>
      <c r="G57" s="51" t="str">
        <f>LEFT(D57,1)</f>
        <v>С</v>
      </c>
      <c r="H57" s="51" t="str">
        <f>LEFT(E57,1)</f>
        <v>В</v>
      </c>
      <c r="I57" s="59" t="s">
        <v>670</v>
      </c>
      <c r="J57" s="120" t="s">
        <v>556</v>
      </c>
      <c r="K57" s="123">
        <v>7</v>
      </c>
      <c r="L57" s="128" t="s">
        <v>671</v>
      </c>
      <c r="M57" s="55" t="s">
        <v>459</v>
      </c>
      <c r="N57" s="115" t="str">
        <f>CONCATENATE(L57,M57)</f>
        <v>Ф0708В</v>
      </c>
      <c r="O57" s="45" t="str">
        <f>CONCATENATE(B57,"-",F57,G57,H57,"-",I57)</f>
        <v>Ж-ШСВ-23042006</v>
      </c>
      <c r="P57" s="27">
        <v>4</v>
      </c>
      <c r="Q57" s="27">
        <v>0</v>
      </c>
      <c r="R57" s="27"/>
      <c r="S57" s="47">
        <f>SUM(P57:R57)</f>
        <v>4</v>
      </c>
      <c r="T57" s="55">
        <v>22</v>
      </c>
      <c r="U57" s="57">
        <f>S57/T57</f>
        <v>0.18181818181818182</v>
      </c>
      <c r="V57" s="48" t="str">
        <f>IF(S57&gt;75%*T57,"Победитель",IF(S57&gt;50%*T57,"Призёр","Участник"))</f>
        <v>Участник</v>
      </c>
    </row>
    <row r="58" spans="1:22">
      <c r="A58" s="122">
        <v>44</v>
      </c>
      <c r="B58" s="53" t="s">
        <v>14</v>
      </c>
      <c r="C58" s="124" t="s">
        <v>575</v>
      </c>
      <c r="D58" s="124" t="s">
        <v>245</v>
      </c>
      <c r="E58" s="124" t="s">
        <v>576</v>
      </c>
      <c r="F58" s="51" t="str">
        <f>LEFT(C58,1)</f>
        <v>Д</v>
      </c>
      <c r="G58" s="51" t="str">
        <f>LEFT(D58,1)</f>
        <v>П</v>
      </c>
      <c r="H58" s="51" t="str">
        <f>LEFT(E58,1)</f>
        <v>М</v>
      </c>
      <c r="I58" s="58" t="s">
        <v>577</v>
      </c>
      <c r="J58" s="120" t="s">
        <v>556</v>
      </c>
      <c r="K58" s="103">
        <v>7</v>
      </c>
      <c r="L58" s="133" t="s">
        <v>578</v>
      </c>
      <c r="M58" s="55" t="s">
        <v>459</v>
      </c>
      <c r="N58" s="115" t="str">
        <f>CONCATENATE(L58,M58)</f>
        <v>ф0712В</v>
      </c>
      <c r="O58" s="45" t="str">
        <f>CONCATENATE(B58,"-",F58,G58,H58,"-",I58)</f>
        <v>Ж-ДПМ-19012007</v>
      </c>
      <c r="P58" s="27">
        <v>4</v>
      </c>
      <c r="Q58" s="27">
        <v>0</v>
      </c>
      <c r="R58" s="27"/>
      <c r="S58" s="47">
        <f>SUM(P58:R58)</f>
        <v>4</v>
      </c>
      <c r="T58" s="55">
        <v>22</v>
      </c>
      <c r="U58" s="57">
        <f>S58/T58</f>
        <v>0.18181818181818182</v>
      </c>
      <c r="V58" s="48" t="str">
        <f>IF(S58&gt;75%*T58,"Победитель",IF(S58&gt;50%*T58,"Призёр","Участник"))</f>
        <v>Участник</v>
      </c>
    </row>
    <row r="59" spans="1:22">
      <c r="A59" s="122">
        <v>45</v>
      </c>
      <c r="B59" s="53" t="s">
        <v>14</v>
      </c>
      <c r="C59" s="125" t="s">
        <v>566</v>
      </c>
      <c r="D59" s="124" t="s">
        <v>151</v>
      </c>
      <c r="E59" s="124" t="s">
        <v>162</v>
      </c>
      <c r="F59" s="51" t="str">
        <f>LEFT(C59,1)</f>
        <v>Е</v>
      </c>
      <c r="G59" s="51" t="str">
        <f>LEFT(D59,1)</f>
        <v>В</v>
      </c>
      <c r="H59" s="51" t="str">
        <f>LEFT(E59,1)</f>
        <v>А</v>
      </c>
      <c r="I59" s="58" t="s">
        <v>567</v>
      </c>
      <c r="J59" s="120" t="s">
        <v>556</v>
      </c>
      <c r="K59" s="103">
        <v>7</v>
      </c>
      <c r="L59" s="113" t="s">
        <v>568</v>
      </c>
      <c r="M59" s="55" t="s">
        <v>459</v>
      </c>
      <c r="N59" s="115" t="str">
        <f>CONCATENATE(L59,M59)</f>
        <v>ф0716В</v>
      </c>
      <c r="O59" s="45" t="str">
        <f>CONCATENATE(B59,"-",F59,G59,H59,"-",I59)</f>
        <v>Ж-ЕВА-25042006</v>
      </c>
      <c r="P59" s="27">
        <v>4</v>
      </c>
      <c r="Q59" s="27">
        <v>0</v>
      </c>
      <c r="R59" s="27"/>
      <c r="S59" s="47">
        <f>SUM(P59:R59)</f>
        <v>4</v>
      </c>
      <c r="T59" s="55">
        <v>22</v>
      </c>
      <c r="U59" s="57">
        <f>S59/T59</f>
        <v>0.18181818181818182</v>
      </c>
      <c r="V59" s="48" t="str">
        <f>IF(S59&gt;75%*T59,"Победитель",IF(S59&gt;50%*T59,"Призёр","Участник"))</f>
        <v>Участник</v>
      </c>
    </row>
    <row r="60" spans="1:22">
      <c r="A60" s="122">
        <v>46</v>
      </c>
      <c r="B60" s="53" t="s">
        <v>29</v>
      </c>
      <c r="C60" s="123" t="s">
        <v>672</v>
      </c>
      <c r="D60" s="123" t="s">
        <v>165</v>
      </c>
      <c r="E60" s="123" t="s">
        <v>296</v>
      </c>
      <c r="F60" s="51" t="str">
        <f>LEFT(C60,1)</f>
        <v>Н</v>
      </c>
      <c r="G60" s="51" t="str">
        <f>LEFT(D60,1)</f>
        <v>И</v>
      </c>
      <c r="H60" s="51" t="str">
        <f>LEFT(E60,1)</f>
        <v>Ю</v>
      </c>
      <c r="I60" s="59" t="s">
        <v>673</v>
      </c>
      <c r="J60" s="50" t="s">
        <v>556</v>
      </c>
      <c r="K60" s="123">
        <v>7</v>
      </c>
      <c r="L60" s="128" t="s">
        <v>152</v>
      </c>
      <c r="M60" s="126" t="s">
        <v>459</v>
      </c>
      <c r="N60" s="45" t="str">
        <f>CONCATENATE(L60,M60)</f>
        <v>Ф0725В</v>
      </c>
      <c r="O60" s="45" t="str">
        <f>CONCATENATE(B60,"-",F60,G60,H60,"-",I60)</f>
        <v>М-НИЮ-04082006</v>
      </c>
      <c r="P60" s="27">
        <v>4</v>
      </c>
      <c r="Q60" s="27">
        <v>0</v>
      </c>
      <c r="R60" s="27"/>
      <c r="S60" s="47">
        <f>SUM(P60:R60)</f>
        <v>4</v>
      </c>
      <c r="T60" s="55">
        <v>22</v>
      </c>
      <c r="U60" s="57">
        <f>S60/T60</f>
        <v>0.18181818181818182</v>
      </c>
      <c r="V60" s="48" t="str">
        <f>IF(S60&gt;75%*T60,"Победитель",IF(S60&gt;50%*T60,"Призёр","Участник"))</f>
        <v>Участник</v>
      </c>
    </row>
    <row r="61" spans="1:22">
      <c r="A61" s="122">
        <v>47</v>
      </c>
      <c r="B61" s="128" t="s">
        <v>275</v>
      </c>
      <c r="C61" s="128" t="s">
        <v>276</v>
      </c>
      <c r="D61" s="128" t="s">
        <v>266</v>
      </c>
      <c r="E61" s="128" t="s">
        <v>88</v>
      </c>
      <c r="F61" s="51" t="str">
        <f>LEFT(C61,1)</f>
        <v>Т</v>
      </c>
      <c r="G61" s="51" t="str">
        <f>LEFT(D61,1)</f>
        <v>Н</v>
      </c>
      <c r="H61" s="51" t="str">
        <f>LEFT(E61,1)</f>
        <v>Н</v>
      </c>
      <c r="I61" s="60">
        <v>30072006</v>
      </c>
      <c r="J61" s="128" t="s">
        <v>274</v>
      </c>
      <c r="K61" s="128">
        <v>7</v>
      </c>
      <c r="L61" s="16" t="s">
        <v>36</v>
      </c>
      <c r="M61" s="126" t="s">
        <v>33</v>
      </c>
      <c r="N61" s="45" t="str">
        <f>CONCATENATE(L61,M61)</f>
        <v>Ф0701К</v>
      </c>
      <c r="O61" s="45" t="str">
        <f>CONCATENATE(B61,"-",F61,G61,H61,"-",I61)</f>
        <v>м -ТНН-30072006</v>
      </c>
      <c r="P61" s="27">
        <v>4</v>
      </c>
      <c r="Q61" s="27">
        <v>0</v>
      </c>
      <c r="R61" s="27"/>
      <c r="S61" s="47">
        <f>SUM(P61:R61)</f>
        <v>4</v>
      </c>
      <c r="T61" s="55">
        <v>22</v>
      </c>
      <c r="U61" s="57">
        <f>S61/T61</f>
        <v>0.18181818181818182</v>
      </c>
      <c r="V61" s="48" t="str">
        <f>IF(S61&gt;75%*T61,"Победитель",IF(S61&gt;50%*T61,"Призёр","Участник"))</f>
        <v>Участник</v>
      </c>
    </row>
    <row r="62" spans="1:22">
      <c r="A62" s="122">
        <v>48</v>
      </c>
      <c r="B62" s="24" t="s">
        <v>29</v>
      </c>
      <c r="C62" s="24" t="s">
        <v>684</v>
      </c>
      <c r="D62" s="24" t="s">
        <v>38</v>
      </c>
      <c r="E62" s="24" t="s">
        <v>98</v>
      </c>
      <c r="F62" s="51" t="str">
        <f>LEFT(C62,1)</f>
        <v>З</v>
      </c>
      <c r="G62" s="51" t="str">
        <f>LEFT(D62,1)</f>
        <v>А</v>
      </c>
      <c r="H62" s="51" t="str">
        <f>LEFT(E62,1)</f>
        <v>С</v>
      </c>
      <c r="I62" s="95">
        <v>26022006</v>
      </c>
      <c r="J62" s="24" t="s">
        <v>683</v>
      </c>
      <c r="K62" s="93">
        <v>7</v>
      </c>
      <c r="L62" s="94" t="s">
        <v>42</v>
      </c>
      <c r="M62" s="126" t="s">
        <v>23</v>
      </c>
      <c r="N62" s="122" t="str">
        <f>CONCATENATE(L62,M62)</f>
        <v>Ф0702С</v>
      </c>
      <c r="O62" s="45" t="str">
        <f>CONCATENATE(B62,"-",F62,G62,H62,"-",I62)</f>
        <v>М-ЗАС-26022006</v>
      </c>
      <c r="P62" s="91">
        <v>4</v>
      </c>
      <c r="Q62" s="91">
        <v>0</v>
      </c>
      <c r="R62" s="91"/>
      <c r="S62" s="47">
        <f>SUM(P62:R62)</f>
        <v>4</v>
      </c>
      <c r="T62" s="55">
        <v>22</v>
      </c>
      <c r="U62" s="57">
        <f>S62/T62</f>
        <v>0.18181818181818182</v>
      </c>
      <c r="V62" s="48" t="str">
        <f>IF(S62&gt;75%*T62,"Победитель",IF(S62&gt;50%*T62,"Призёр","Участник"))</f>
        <v>Участник</v>
      </c>
    </row>
    <row r="63" spans="1:22">
      <c r="A63" s="122">
        <v>49</v>
      </c>
      <c r="B63" s="4" t="s">
        <v>81</v>
      </c>
      <c r="C63" s="5" t="s">
        <v>207</v>
      </c>
      <c r="D63" s="6" t="s">
        <v>97</v>
      </c>
      <c r="E63" s="6" t="s">
        <v>98</v>
      </c>
      <c r="F63" s="51" t="str">
        <f>LEFT(C63,1)</f>
        <v>М</v>
      </c>
      <c r="G63" s="51" t="str">
        <f>LEFT(D63,1)</f>
        <v>П</v>
      </c>
      <c r="H63" s="51" t="str">
        <f>LEFT(E63,1)</f>
        <v>С</v>
      </c>
      <c r="I63" s="67" t="s">
        <v>229</v>
      </c>
      <c r="J63" s="7" t="s">
        <v>205</v>
      </c>
      <c r="K63" s="4">
        <v>7</v>
      </c>
      <c r="L63" s="8" t="s">
        <v>133</v>
      </c>
      <c r="M63" s="55" t="s">
        <v>189</v>
      </c>
      <c r="N63" s="45" t="str">
        <f>CONCATENATE(L63,M63)</f>
        <v>Ф0713Ч</v>
      </c>
      <c r="O63" s="45" t="str">
        <f>CONCATENATE(B63,"-",F63,G63,H63,"-",I63)</f>
        <v>м-МПС-20060907</v>
      </c>
      <c r="P63" s="27">
        <v>4</v>
      </c>
      <c r="Q63" s="27">
        <v>0</v>
      </c>
      <c r="R63" s="27"/>
      <c r="S63" s="47">
        <f>SUM(P63:R63)</f>
        <v>4</v>
      </c>
      <c r="T63" s="55">
        <v>22</v>
      </c>
      <c r="U63" s="57">
        <f>S63/T63</f>
        <v>0.18181818181818182</v>
      </c>
      <c r="V63" s="48" t="str">
        <f>IF(S63&gt;75%*T63,"Победитель",IF(S63&gt;50%*T63,"Призёр","Участник"))</f>
        <v>Участник</v>
      </c>
    </row>
    <row r="64" spans="1:22">
      <c r="A64" s="122">
        <v>50</v>
      </c>
      <c r="B64" s="123" t="s">
        <v>14</v>
      </c>
      <c r="C64" s="123" t="s">
        <v>717</v>
      </c>
      <c r="D64" s="123" t="s">
        <v>344</v>
      </c>
      <c r="E64" s="123" t="s">
        <v>111</v>
      </c>
      <c r="F64" s="51" t="str">
        <f>LEFT(C64,1)</f>
        <v>Р</v>
      </c>
      <c r="G64" s="51" t="str">
        <f>LEFT(D64,1)</f>
        <v>Т</v>
      </c>
      <c r="H64" s="51" t="str">
        <f>LEFT(E64,1)</f>
        <v>М</v>
      </c>
      <c r="I64" s="131" t="s">
        <v>718</v>
      </c>
      <c r="J64" s="113" t="s">
        <v>716</v>
      </c>
      <c r="K64" s="123">
        <v>7</v>
      </c>
      <c r="L64" s="128" t="s">
        <v>42</v>
      </c>
      <c r="M64" s="55" t="s">
        <v>736</v>
      </c>
      <c r="N64" s="122" t="str">
        <f>CONCATENATE(L64,M64)</f>
        <v>Ф0702Л</v>
      </c>
      <c r="O64" s="45" t="str">
        <f>CONCATENATE(B64,"-",F64,G64,H64,"-",I64)</f>
        <v>Ж-РТМ-01042006</v>
      </c>
      <c r="P64" s="100">
        <v>4</v>
      </c>
      <c r="Q64" s="100">
        <v>0</v>
      </c>
      <c r="R64" s="100">
        <v>0</v>
      </c>
      <c r="S64" s="47">
        <f>SUM(P64:R64)</f>
        <v>4</v>
      </c>
      <c r="T64" s="55">
        <v>22</v>
      </c>
      <c r="U64" s="57">
        <f>S64/T64</f>
        <v>0.18181818181818182</v>
      </c>
      <c r="V64" s="48" t="str">
        <f>IF(S64&gt;75%*T64,"Победитель",IF(S64&gt;50%*T64,"Призёр","Участник"))</f>
        <v>Участник</v>
      </c>
    </row>
    <row r="65" spans="1:22">
      <c r="A65" s="122">
        <v>51</v>
      </c>
      <c r="B65" s="53" t="s">
        <v>14</v>
      </c>
      <c r="C65" s="124" t="s">
        <v>579</v>
      </c>
      <c r="D65" s="124" t="s">
        <v>272</v>
      </c>
      <c r="E65" s="124" t="s">
        <v>62</v>
      </c>
      <c r="F65" s="51" t="str">
        <f>LEFT(C65,1)</f>
        <v>Р</v>
      </c>
      <c r="G65" s="51" t="str">
        <f>LEFT(D65,1)</f>
        <v>В</v>
      </c>
      <c r="H65" s="51" t="str">
        <f>LEFT(E65,1)</f>
        <v>А</v>
      </c>
      <c r="I65" s="58" t="s">
        <v>580</v>
      </c>
      <c r="J65" s="50" t="s">
        <v>556</v>
      </c>
      <c r="K65" s="103">
        <v>7</v>
      </c>
      <c r="L65" s="133" t="s">
        <v>42</v>
      </c>
      <c r="M65" s="55" t="s">
        <v>459</v>
      </c>
      <c r="N65" s="45" t="str">
        <f>CONCATENATE(L65,M65)</f>
        <v>Ф0702В</v>
      </c>
      <c r="O65" s="45" t="str">
        <f>CONCATENATE(B65,"-",F65,G65,H65,"-",I65)</f>
        <v>Ж-РВА-17122005</v>
      </c>
      <c r="P65" s="27">
        <v>3</v>
      </c>
      <c r="Q65" s="27">
        <v>0</v>
      </c>
      <c r="R65" s="27"/>
      <c r="S65" s="47">
        <f>SUM(P65:R65)</f>
        <v>3</v>
      </c>
      <c r="T65" s="55">
        <v>22</v>
      </c>
      <c r="U65" s="57">
        <f>S65/T65</f>
        <v>0.13636363636363635</v>
      </c>
      <c r="V65" s="48" t="str">
        <f>IF(S65&gt;75%*T65,"Победитель",IF(S65&gt;50%*T65,"Призёр","Участник"))</f>
        <v>Участник</v>
      </c>
    </row>
    <row r="66" spans="1:22">
      <c r="A66" s="122">
        <v>52</v>
      </c>
      <c r="B66" s="53" t="s">
        <v>76</v>
      </c>
      <c r="C66" s="123" t="s">
        <v>134</v>
      </c>
      <c r="D66" s="123" t="s">
        <v>135</v>
      </c>
      <c r="E66" s="123" t="s">
        <v>111</v>
      </c>
      <c r="F66" s="51" t="str">
        <f>LEFT(C66,1)</f>
        <v>Ч</v>
      </c>
      <c r="G66" s="51" t="str">
        <f>LEFT(D66,1)</f>
        <v>А</v>
      </c>
      <c r="H66" s="51" t="str">
        <f>LEFT(E66,1)</f>
        <v>М</v>
      </c>
      <c r="I66" s="59" t="s">
        <v>190</v>
      </c>
      <c r="J66" s="50" t="s">
        <v>74</v>
      </c>
      <c r="K66" s="103">
        <v>7</v>
      </c>
      <c r="L66" s="128" t="s">
        <v>136</v>
      </c>
      <c r="M66" s="109" t="s">
        <v>202</v>
      </c>
      <c r="N66" s="45" t="str">
        <f>CONCATENATE(L66,M66)</f>
        <v>Ф0712О</v>
      </c>
      <c r="O66" s="45" t="str">
        <f>CONCATENATE(B66,"-",F66,G66,H66,"-",I66)</f>
        <v>ж-ЧАМ-30082006</v>
      </c>
      <c r="P66" s="27">
        <v>3</v>
      </c>
      <c r="Q66" s="27">
        <v>0</v>
      </c>
      <c r="R66" s="27"/>
      <c r="S66" s="47">
        <f>SUM(P66:R66)</f>
        <v>3</v>
      </c>
      <c r="T66" s="55">
        <v>22</v>
      </c>
      <c r="U66" s="57">
        <f>S66/T66</f>
        <v>0.13636363636363635</v>
      </c>
      <c r="V66" s="48" t="str">
        <f>IF(S66&gt;75%*T66,"Победитель",IF(S66&gt;50%*T66,"Призёр","Участник"))</f>
        <v>Участник</v>
      </c>
    </row>
    <row r="67" spans="1:22">
      <c r="A67" s="122">
        <v>53</v>
      </c>
      <c r="B67" s="53" t="s">
        <v>81</v>
      </c>
      <c r="C67" s="123" t="s">
        <v>439</v>
      </c>
      <c r="D67" s="123" t="s">
        <v>83</v>
      </c>
      <c r="E67" s="123" t="s">
        <v>51</v>
      </c>
      <c r="F67" s="51" t="str">
        <f>LEFT(C67,1)</f>
        <v>Т</v>
      </c>
      <c r="G67" s="51" t="str">
        <f>LEFT(D67,1)</f>
        <v>А</v>
      </c>
      <c r="H67" s="51" t="str">
        <f>LEFT(E67,1)</f>
        <v>М</v>
      </c>
      <c r="I67" s="66" t="s">
        <v>440</v>
      </c>
      <c r="J67" s="123" t="s">
        <v>362</v>
      </c>
      <c r="K67" s="2">
        <v>7</v>
      </c>
      <c r="L67" s="128" t="s">
        <v>36</v>
      </c>
      <c r="M67" s="55" t="s">
        <v>29</v>
      </c>
      <c r="N67" s="45" t="str">
        <f>CONCATENATE(L67,M67)</f>
        <v>Ф0701М</v>
      </c>
      <c r="O67" s="45" t="str">
        <f>CONCATENATE(B67,"-",F67,G67,H67,"-",I67)</f>
        <v>м-ТАМ-13012006</v>
      </c>
      <c r="P67" s="27">
        <v>2</v>
      </c>
      <c r="Q67" s="27">
        <v>0</v>
      </c>
      <c r="R67" s="27"/>
      <c r="S67" s="47">
        <f>SUM(P67:R67)</f>
        <v>2</v>
      </c>
      <c r="T67" s="55">
        <v>22</v>
      </c>
      <c r="U67" s="57">
        <f>S67/T67</f>
        <v>9.0909090909090912E-2</v>
      </c>
      <c r="V67" s="48" t="str">
        <f>IF(S67&gt;75%*T67,"Победитель",IF(S67&gt;50%*T67,"Призёр","Участник"))</f>
        <v>Участник</v>
      </c>
    </row>
    <row r="68" spans="1:22">
      <c r="A68" s="122">
        <v>54</v>
      </c>
      <c r="B68" s="53" t="s">
        <v>14</v>
      </c>
      <c r="C68" s="53" t="s">
        <v>681</v>
      </c>
      <c r="D68" s="53" t="s">
        <v>682</v>
      </c>
      <c r="E68" s="53" t="s">
        <v>604</v>
      </c>
      <c r="F68" s="51" t="str">
        <f>LEFT(C68,1)</f>
        <v>Г</v>
      </c>
      <c r="G68" s="51" t="str">
        <f>LEFT(D68,1)</f>
        <v>Е</v>
      </c>
      <c r="H68" s="51" t="str">
        <f>LEFT(E68,1)</f>
        <v>Е</v>
      </c>
      <c r="I68" s="66">
        <v>6102006</v>
      </c>
      <c r="J68" s="123" t="s">
        <v>683</v>
      </c>
      <c r="K68" s="2">
        <v>7</v>
      </c>
      <c r="L68" s="128" t="s">
        <v>36</v>
      </c>
      <c r="M68" s="55" t="s">
        <v>23</v>
      </c>
      <c r="N68" s="122" t="str">
        <f>CONCATENATE(L68,M68)</f>
        <v>Ф0701С</v>
      </c>
      <c r="O68" s="45" t="str">
        <f>CONCATENATE(B68,"-",F68,G68,H68,"-",I68)</f>
        <v>Ж-ГЕЕ-6102006</v>
      </c>
      <c r="P68" s="27">
        <v>2</v>
      </c>
      <c r="Q68" s="27">
        <v>0</v>
      </c>
      <c r="R68" s="27"/>
      <c r="S68" s="47">
        <f>SUM(P68:R68)</f>
        <v>2</v>
      </c>
      <c r="T68" s="55">
        <v>22</v>
      </c>
      <c r="U68" s="57">
        <f>S68/T68</f>
        <v>9.0909090909090912E-2</v>
      </c>
      <c r="V68" s="48" t="str">
        <f>IF(S68&gt;75%*T68,"Победитель",IF(S68&gt;50%*T68,"Призёр","Участник"))</f>
        <v>Участник</v>
      </c>
    </row>
    <row r="69" spans="1:22">
      <c r="A69" s="122">
        <v>55</v>
      </c>
      <c r="B69" s="53" t="s">
        <v>14</v>
      </c>
      <c r="C69" s="53" t="s">
        <v>713</v>
      </c>
      <c r="D69" s="53" t="s">
        <v>314</v>
      </c>
      <c r="E69" s="53" t="s">
        <v>714</v>
      </c>
      <c r="F69" s="51" t="str">
        <f>LEFT(C69,1)</f>
        <v>К</v>
      </c>
      <c r="G69" s="51" t="str">
        <f>LEFT(D69,1)</f>
        <v>К</v>
      </c>
      <c r="H69" s="51" t="str">
        <f>LEFT(E69,1)</f>
        <v>А</v>
      </c>
      <c r="I69" s="131" t="s">
        <v>715</v>
      </c>
      <c r="J69" s="113" t="s">
        <v>716</v>
      </c>
      <c r="K69" s="53">
        <v>7</v>
      </c>
      <c r="L69" s="128" t="s">
        <v>36</v>
      </c>
      <c r="M69" s="55" t="s">
        <v>736</v>
      </c>
      <c r="N69" s="122" t="str">
        <f>CONCATENATE(L69,M69)</f>
        <v>Ф0701Л</v>
      </c>
      <c r="O69" s="45" t="str">
        <f>CONCATENATE(B69,"-",F69,G69,H69,"-",I69)</f>
        <v>Ж-ККА-26022006</v>
      </c>
      <c r="P69" s="100">
        <v>2</v>
      </c>
      <c r="Q69" s="100">
        <v>0</v>
      </c>
      <c r="R69" s="100">
        <v>0</v>
      </c>
      <c r="S69" s="47">
        <f>SUM(P69:R69)</f>
        <v>2</v>
      </c>
      <c r="T69" s="55">
        <v>22</v>
      </c>
      <c r="U69" s="57">
        <f>S69/T69</f>
        <v>9.0909090909090912E-2</v>
      </c>
      <c r="V69" s="48" t="str">
        <f>IF(S69&gt;75%*T69,"Победитель",IF(S69&gt;50%*T69,"Призёр","Участник"))</f>
        <v>Участник</v>
      </c>
    </row>
    <row r="70" spans="1:22">
      <c r="A70" s="122">
        <v>56</v>
      </c>
      <c r="B70" s="53" t="s">
        <v>81</v>
      </c>
      <c r="C70" s="53" t="s">
        <v>409</v>
      </c>
      <c r="D70" s="53" t="s">
        <v>97</v>
      </c>
      <c r="E70" s="53" t="s">
        <v>304</v>
      </c>
      <c r="F70" s="51" t="str">
        <f>LEFT(C70,1)</f>
        <v>К</v>
      </c>
      <c r="G70" s="51" t="str">
        <f>LEFT(D70,1)</f>
        <v>П</v>
      </c>
      <c r="H70" s="51" t="str">
        <f>LEFT(E70,1)</f>
        <v>Д</v>
      </c>
      <c r="I70" s="66" t="s">
        <v>410</v>
      </c>
      <c r="J70" s="123" t="s">
        <v>362</v>
      </c>
      <c r="K70" s="2">
        <v>8</v>
      </c>
      <c r="L70" s="128" t="s">
        <v>59</v>
      </c>
      <c r="M70" s="55" t="s">
        <v>29</v>
      </c>
      <c r="N70" s="45" t="str">
        <f>CONCATENATE(L70,M70)</f>
        <v>Ф0802М</v>
      </c>
      <c r="O70" s="45" t="str">
        <f>CONCATENATE(B70,"-",F70,G70,H70,"-",I70)</f>
        <v>м-КПД-05052006</v>
      </c>
      <c r="P70" s="27">
        <v>10</v>
      </c>
      <c r="Q70" s="27">
        <v>4</v>
      </c>
      <c r="R70" s="27">
        <v>7</v>
      </c>
      <c r="S70" s="47">
        <f>SUM(P70:R70)</f>
        <v>21</v>
      </c>
      <c r="T70" s="55">
        <v>21</v>
      </c>
      <c r="U70" s="57">
        <f>S70/T70</f>
        <v>1</v>
      </c>
      <c r="V70" s="92" t="str">
        <f>IF(S70&gt;75%*T70,"Победитель",IF(S70&gt;50%*T70,"Призёр","Участник"))</f>
        <v>Победитель</v>
      </c>
    </row>
    <row r="71" spans="1:22">
      <c r="A71" s="122">
        <v>57</v>
      </c>
      <c r="B71" s="53" t="s">
        <v>81</v>
      </c>
      <c r="C71" s="54" t="s">
        <v>104</v>
      </c>
      <c r="D71" s="54" t="s">
        <v>105</v>
      </c>
      <c r="E71" s="54" t="s">
        <v>32</v>
      </c>
      <c r="F71" s="51" t="str">
        <f>LEFT(C71,1)</f>
        <v>Н</v>
      </c>
      <c r="G71" s="51" t="str">
        <f>LEFT(D71,1)</f>
        <v>Д</v>
      </c>
      <c r="H71" s="51" t="str">
        <f>LEFT(E71,1)</f>
        <v>Е</v>
      </c>
      <c r="I71" s="58" t="s">
        <v>180</v>
      </c>
      <c r="J71" s="50" t="s">
        <v>74</v>
      </c>
      <c r="K71" s="103">
        <v>8</v>
      </c>
      <c r="L71" s="125" t="s">
        <v>106</v>
      </c>
      <c r="M71" s="109" t="s">
        <v>202</v>
      </c>
      <c r="N71" s="45" t="str">
        <f>CONCATENATE(L71,M71)</f>
        <v>Ф0804О</v>
      </c>
      <c r="O71" s="45" t="str">
        <f>CONCATENATE(B71,"-",F71,G71,H71,"-",I71)</f>
        <v>м-НДЕ-14072005</v>
      </c>
      <c r="P71" s="27">
        <v>8</v>
      </c>
      <c r="Q71" s="27">
        <v>4</v>
      </c>
      <c r="R71" s="27">
        <v>7</v>
      </c>
      <c r="S71" s="47">
        <f>SUM(P71:R71)</f>
        <v>19</v>
      </c>
      <c r="T71" s="55">
        <v>21</v>
      </c>
      <c r="U71" s="57">
        <f>S71/T71</f>
        <v>0.90476190476190477</v>
      </c>
      <c r="V71" s="92" t="str">
        <f>IF(S71&gt;75%*T71,"Победитель",IF(S71&gt;50%*T71,"Призёр","Участник"))</f>
        <v>Победитель</v>
      </c>
    </row>
    <row r="72" spans="1:22">
      <c r="A72" s="122">
        <v>58</v>
      </c>
      <c r="B72" s="53" t="s">
        <v>81</v>
      </c>
      <c r="C72" s="53" t="s">
        <v>93</v>
      </c>
      <c r="D72" s="53" t="s">
        <v>94</v>
      </c>
      <c r="E72" s="53" t="s">
        <v>32</v>
      </c>
      <c r="F72" s="51" t="str">
        <f>LEFT(C72,1)</f>
        <v>Р</v>
      </c>
      <c r="G72" s="51" t="str">
        <f>LEFT(D72,1)</f>
        <v>Н</v>
      </c>
      <c r="H72" s="51" t="str">
        <f>LEFT(E72,1)</f>
        <v>Е</v>
      </c>
      <c r="I72" s="59" t="s">
        <v>176</v>
      </c>
      <c r="J72" s="50" t="s">
        <v>74</v>
      </c>
      <c r="K72" s="103">
        <v>8</v>
      </c>
      <c r="L72" s="128" t="s">
        <v>95</v>
      </c>
      <c r="M72" s="109" t="s">
        <v>202</v>
      </c>
      <c r="N72" s="45" t="str">
        <f>CONCATENATE(L72,M72)</f>
        <v>Ф0805О</v>
      </c>
      <c r="O72" s="45" t="str">
        <f>CONCATENATE(B72,"-",F72,G72,H72,"-",I72)</f>
        <v>м-РНЕ-23052005</v>
      </c>
      <c r="P72" s="62">
        <v>8</v>
      </c>
      <c r="Q72" s="62">
        <v>4</v>
      </c>
      <c r="R72" s="62">
        <v>7</v>
      </c>
      <c r="S72" s="47">
        <f>SUM(P72:R72)</f>
        <v>19</v>
      </c>
      <c r="T72" s="55">
        <v>21</v>
      </c>
      <c r="U72" s="57">
        <f>S72/T72</f>
        <v>0.90476190476190477</v>
      </c>
      <c r="V72" s="92" t="str">
        <f>IF(S72&gt;75%*T72,"Победитель",IF(S72&gt;50%*T72,"Призёр","Участник"))</f>
        <v>Победитель</v>
      </c>
    </row>
    <row r="73" spans="1:22">
      <c r="A73" s="122">
        <v>59</v>
      </c>
      <c r="B73" s="53" t="s">
        <v>29</v>
      </c>
      <c r="C73" s="125" t="s">
        <v>737</v>
      </c>
      <c r="D73" s="124" t="s">
        <v>607</v>
      </c>
      <c r="E73" s="124" t="s">
        <v>98</v>
      </c>
      <c r="F73" s="51" t="s">
        <v>29</v>
      </c>
      <c r="G73" s="51" t="s">
        <v>742</v>
      </c>
      <c r="H73" s="51" t="s">
        <v>23</v>
      </c>
      <c r="I73" s="127" t="s">
        <v>743</v>
      </c>
      <c r="J73" s="113" t="s">
        <v>738</v>
      </c>
      <c r="K73" s="103">
        <v>8</v>
      </c>
      <c r="L73" s="113" t="s">
        <v>54</v>
      </c>
      <c r="M73" s="109" t="s">
        <v>744</v>
      </c>
      <c r="N73" s="122" t="str">
        <f>CONCATENATE(L73,M73)</f>
        <v>Ф0801П</v>
      </c>
      <c r="O73" s="45" t="str">
        <f>CONCATENATE(B73,"-",F73,G73,H73,"-",I73)</f>
        <v>М-МРС-02042006</v>
      </c>
      <c r="P73" s="114">
        <v>8</v>
      </c>
      <c r="Q73" s="114">
        <v>4</v>
      </c>
      <c r="R73" s="114">
        <v>7</v>
      </c>
      <c r="S73" s="47">
        <f>SUM(P73:R73)</f>
        <v>19</v>
      </c>
      <c r="T73" s="55">
        <v>21</v>
      </c>
      <c r="U73" s="57">
        <f>S73/T73</f>
        <v>0.90476190476190477</v>
      </c>
      <c r="V73" s="92" t="str">
        <f>IF(S73&gt;75%*T73,"Победитель",IF(S73&gt;50%*T73,"Призёр","Участник"))</f>
        <v>Победитель</v>
      </c>
    </row>
    <row r="74" spans="1:22">
      <c r="A74" s="122">
        <v>60</v>
      </c>
      <c r="B74" s="53" t="s">
        <v>81</v>
      </c>
      <c r="C74" s="124" t="s">
        <v>82</v>
      </c>
      <c r="D74" s="124" t="s">
        <v>83</v>
      </c>
      <c r="E74" s="124" t="s">
        <v>84</v>
      </c>
      <c r="F74" s="51" t="str">
        <f>LEFT(C74,1)</f>
        <v>Ф</v>
      </c>
      <c r="G74" s="51" t="str">
        <f>LEFT(D74,1)</f>
        <v>А</v>
      </c>
      <c r="H74" s="51" t="str">
        <f>LEFT(E74,1)</f>
        <v>А</v>
      </c>
      <c r="I74" s="58" t="s">
        <v>173</v>
      </c>
      <c r="J74" s="50" t="s">
        <v>74</v>
      </c>
      <c r="K74" s="103">
        <v>8</v>
      </c>
      <c r="L74" s="16" t="s">
        <v>85</v>
      </c>
      <c r="M74" s="109" t="s">
        <v>202</v>
      </c>
      <c r="N74" s="45" t="str">
        <f>CONCATENATE(L74,M74)</f>
        <v>Ф0808О</v>
      </c>
      <c r="O74" s="45" t="str">
        <f>CONCATENATE(B74,"-",F74,G74,H74,"-",I74)</f>
        <v>м-ФАА-18052005</v>
      </c>
      <c r="P74" s="62">
        <v>7</v>
      </c>
      <c r="Q74" s="62">
        <v>7</v>
      </c>
      <c r="R74" s="62">
        <v>4</v>
      </c>
      <c r="S74" s="47">
        <f>SUM(P74:R74)</f>
        <v>18</v>
      </c>
      <c r="T74" s="55">
        <v>21</v>
      </c>
      <c r="U74" s="57">
        <f>S74/T74</f>
        <v>0.8571428571428571</v>
      </c>
      <c r="V74" s="92" t="str">
        <f>IF(S74&gt;75%*T74,"Победитель",IF(S74&gt;50%*T74,"Призёр","Участник"))</f>
        <v>Победитель</v>
      </c>
    </row>
    <row r="75" spans="1:22">
      <c r="A75" s="122">
        <v>61</v>
      </c>
      <c r="B75" s="132" t="s">
        <v>275</v>
      </c>
      <c r="C75" s="132" t="s">
        <v>295</v>
      </c>
      <c r="D75" s="132" t="s">
        <v>105</v>
      </c>
      <c r="E75" s="132" t="s">
        <v>296</v>
      </c>
      <c r="F75" s="51" t="str">
        <f>LEFT(C75,1)</f>
        <v>К</v>
      </c>
      <c r="G75" s="51" t="str">
        <f>LEFT(D75,1)</f>
        <v>Д</v>
      </c>
      <c r="H75" s="51" t="str">
        <f>LEFT(E75,1)</f>
        <v>Ю</v>
      </c>
      <c r="I75" s="60" t="s">
        <v>297</v>
      </c>
      <c r="J75" s="132" t="s">
        <v>274</v>
      </c>
      <c r="K75" s="13" t="s">
        <v>287</v>
      </c>
      <c r="L75" s="125" t="s">
        <v>54</v>
      </c>
      <c r="M75" s="55" t="s">
        <v>33</v>
      </c>
      <c r="N75" s="45" t="str">
        <f>CONCATENATE(L75,M75)</f>
        <v>Ф0801К</v>
      </c>
      <c r="O75" s="45" t="str">
        <f>CONCATENATE(B75,"-",F75,G75,H75,"-",I75)</f>
        <v>м -КДЮ-18032005</v>
      </c>
      <c r="P75" s="27">
        <v>9</v>
      </c>
      <c r="Q75" s="27">
        <v>7</v>
      </c>
      <c r="R75" s="27"/>
      <c r="S75" s="47">
        <f>SUM(P75:R75)</f>
        <v>16</v>
      </c>
      <c r="T75" s="55">
        <v>21</v>
      </c>
      <c r="U75" s="57">
        <f>S75/T75</f>
        <v>0.76190476190476186</v>
      </c>
      <c r="V75" s="92" t="str">
        <f>IF(S75&gt;75%*T75,"Победитель",IF(S75&gt;50%*T75,"Призёр","Участник"))</f>
        <v>Победитель</v>
      </c>
    </row>
    <row r="76" spans="1:22">
      <c r="A76" s="122">
        <v>62</v>
      </c>
      <c r="B76" s="53" t="s">
        <v>81</v>
      </c>
      <c r="C76" s="124" t="s">
        <v>99</v>
      </c>
      <c r="D76" s="124" t="s">
        <v>100</v>
      </c>
      <c r="E76" s="124" t="s">
        <v>101</v>
      </c>
      <c r="F76" s="51" t="str">
        <f>LEFT(C76,1)</f>
        <v>Т</v>
      </c>
      <c r="G76" s="51" t="str">
        <f>LEFT(D76,1)</f>
        <v>В</v>
      </c>
      <c r="H76" s="51" t="str">
        <f>LEFT(E76,1)</f>
        <v>В</v>
      </c>
      <c r="I76" s="58" t="s">
        <v>178</v>
      </c>
      <c r="J76" s="50" t="s">
        <v>74</v>
      </c>
      <c r="K76" s="103">
        <v>8</v>
      </c>
      <c r="L76" s="125" t="s">
        <v>59</v>
      </c>
      <c r="M76" s="109" t="s">
        <v>202</v>
      </c>
      <c r="N76" s="45" t="str">
        <f>CONCATENATE(L76,M76)</f>
        <v>Ф0802О</v>
      </c>
      <c r="O76" s="45" t="str">
        <f>CONCATENATE(B76,"-",F76,G76,H76,"-",I76)</f>
        <v>м-ТВВ-21072005</v>
      </c>
      <c r="P76" s="27">
        <v>6</v>
      </c>
      <c r="Q76" s="27">
        <v>7</v>
      </c>
      <c r="R76" s="27">
        <v>3</v>
      </c>
      <c r="S76" s="47">
        <f>SUM(P76:R76)</f>
        <v>16</v>
      </c>
      <c r="T76" s="55">
        <v>21</v>
      </c>
      <c r="U76" s="57">
        <f>S76/T76</f>
        <v>0.76190476190476186</v>
      </c>
      <c r="V76" s="92" t="str">
        <f>IF(S76&gt;75%*T76,"Победитель",IF(S76&gt;50%*T76,"Призёр","Участник"))</f>
        <v>Победитель</v>
      </c>
    </row>
    <row r="77" spans="1:22">
      <c r="A77" s="122">
        <v>63</v>
      </c>
      <c r="B77" s="53" t="s">
        <v>29</v>
      </c>
      <c r="C77" s="53" t="s">
        <v>618</v>
      </c>
      <c r="D77" s="53" t="s">
        <v>619</v>
      </c>
      <c r="E77" s="53" t="s">
        <v>84</v>
      </c>
      <c r="F77" s="51" t="str">
        <f>LEFT(C77,1)</f>
        <v>Т</v>
      </c>
      <c r="G77" s="51" t="str">
        <f>LEFT(D77,1)</f>
        <v>М</v>
      </c>
      <c r="H77" s="51" t="str">
        <f>LEFT(E77,1)</f>
        <v>А</v>
      </c>
      <c r="I77" s="59" t="s">
        <v>620</v>
      </c>
      <c r="J77" s="120" t="s">
        <v>556</v>
      </c>
      <c r="K77" s="123">
        <v>8</v>
      </c>
      <c r="L77" s="128" t="s">
        <v>621</v>
      </c>
      <c r="M77" s="55" t="s">
        <v>459</v>
      </c>
      <c r="N77" s="45" t="str">
        <f>CONCATENATE(L77,M77)</f>
        <v>Ф0817В</v>
      </c>
      <c r="O77" s="45" t="str">
        <f>CONCATENATE(B77,"-",F77,G77,H77,"-",I77)</f>
        <v>М-ТМА-16052005</v>
      </c>
      <c r="P77" s="27">
        <v>7</v>
      </c>
      <c r="Q77" s="27">
        <v>4</v>
      </c>
      <c r="R77" s="27">
        <v>4</v>
      </c>
      <c r="S77" s="47">
        <f>SUM(P77:R77)</f>
        <v>15</v>
      </c>
      <c r="T77" s="55">
        <v>21</v>
      </c>
      <c r="U77" s="57">
        <f>S77/T77</f>
        <v>0.7142857142857143</v>
      </c>
      <c r="V77" s="92" t="str">
        <f>IF(S77&gt;75%*T77,"Победитель",IF(S77&gt;50%*T77,"Призёр","Участник"))</f>
        <v>Призёр</v>
      </c>
    </row>
    <row r="78" spans="1:22">
      <c r="A78" s="122">
        <v>64</v>
      </c>
      <c r="B78" s="53" t="s">
        <v>29</v>
      </c>
      <c r="C78" s="53" t="s">
        <v>692</v>
      </c>
      <c r="D78" s="53" t="s">
        <v>91</v>
      </c>
      <c r="E78" s="53" t="s">
        <v>442</v>
      </c>
      <c r="F78" s="51" t="str">
        <f>LEFT(C78,1)</f>
        <v>К</v>
      </c>
      <c r="G78" s="51" t="str">
        <f>LEFT(D78,1)</f>
        <v>А</v>
      </c>
      <c r="H78" s="51" t="str">
        <f>LEFT(E78,1)</f>
        <v>А</v>
      </c>
      <c r="I78" s="66">
        <v>18052005</v>
      </c>
      <c r="J78" s="53" t="s">
        <v>683</v>
      </c>
      <c r="K78" s="2">
        <v>8</v>
      </c>
      <c r="L78" s="128" t="s">
        <v>59</v>
      </c>
      <c r="M78" s="55" t="s">
        <v>23</v>
      </c>
      <c r="N78" s="122" t="str">
        <f>CONCATENATE(L78,M78)</f>
        <v>Ф0802С</v>
      </c>
      <c r="O78" s="45" t="str">
        <f>CONCATENATE(B78,"-",F78,G78,H78,"-",I78)</f>
        <v>М-КАА-18052005</v>
      </c>
      <c r="P78" s="27">
        <v>4</v>
      </c>
      <c r="Q78" s="27">
        <v>4</v>
      </c>
      <c r="R78" s="27">
        <v>7</v>
      </c>
      <c r="S78" s="47">
        <f>SUM(P78:R78)</f>
        <v>15</v>
      </c>
      <c r="T78" s="55">
        <v>21</v>
      </c>
      <c r="U78" s="57">
        <f>S78/T78</f>
        <v>0.7142857142857143</v>
      </c>
      <c r="V78" s="92" t="str">
        <f>IF(S78&gt;75%*T78,"Победитель",IF(S78&gt;50%*T78,"Призёр","Участник"))</f>
        <v>Призёр</v>
      </c>
    </row>
    <row r="79" spans="1:22">
      <c r="A79" s="122">
        <v>65</v>
      </c>
      <c r="B79" s="53" t="s">
        <v>29</v>
      </c>
      <c r="C79" s="26" t="s">
        <v>255</v>
      </c>
      <c r="D79" s="26" t="s">
        <v>256</v>
      </c>
      <c r="E79" s="26" t="s">
        <v>88</v>
      </c>
      <c r="F79" s="51" t="str">
        <f>LEFT(C79,1)</f>
        <v>П</v>
      </c>
      <c r="G79" s="51" t="str">
        <f>LEFT(D79,1)</f>
        <v>И</v>
      </c>
      <c r="H79" s="51" t="str">
        <f>LEFT(E79,1)</f>
        <v>Н</v>
      </c>
      <c r="I79" s="72">
        <v>23072005</v>
      </c>
      <c r="J79" s="50" t="s">
        <v>243</v>
      </c>
      <c r="K79" s="123">
        <v>8</v>
      </c>
      <c r="L79" s="125" t="s">
        <v>257</v>
      </c>
      <c r="M79" s="126" t="s">
        <v>40</v>
      </c>
      <c r="N79" s="45" t="str">
        <f>CONCATENATE(L79,M79)</f>
        <v>Ф0813А</v>
      </c>
      <c r="O79" s="45" t="str">
        <f>CONCATENATE(B79,"-",F79,G79,H79,"-",I79)</f>
        <v>М-ПИН-23072005</v>
      </c>
      <c r="P79" s="27">
        <v>7</v>
      </c>
      <c r="Q79" s="27">
        <v>7</v>
      </c>
      <c r="R79" s="27"/>
      <c r="S79" s="47">
        <f>SUM(P79:R79)</f>
        <v>14</v>
      </c>
      <c r="T79" s="55">
        <v>21</v>
      </c>
      <c r="U79" s="57">
        <f>S79/T79</f>
        <v>0.66666666666666663</v>
      </c>
      <c r="V79" s="92" t="str">
        <f>IF(S79&gt;75%*T79,"Победитель",IF(S79&gt;50%*T79,"Призёр","Участник"))</f>
        <v>Призёр</v>
      </c>
    </row>
    <row r="80" spans="1:22">
      <c r="A80" s="122">
        <v>66</v>
      </c>
      <c r="B80" s="123" t="s">
        <v>14</v>
      </c>
      <c r="C80" s="123" t="s">
        <v>677</v>
      </c>
      <c r="D80" s="123" t="s">
        <v>678</v>
      </c>
      <c r="E80" s="123" t="s">
        <v>604</v>
      </c>
      <c r="F80" s="51" t="str">
        <f>LEFT(C80,1)</f>
        <v>Р</v>
      </c>
      <c r="G80" s="51" t="str">
        <f>LEFT(D80,1)</f>
        <v>А</v>
      </c>
      <c r="H80" s="51" t="str">
        <f>LEFT(E80,1)</f>
        <v>Е</v>
      </c>
      <c r="I80" s="59" t="s">
        <v>679</v>
      </c>
      <c r="J80" s="120" t="s">
        <v>556</v>
      </c>
      <c r="K80" s="123">
        <v>8</v>
      </c>
      <c r="L80" s="128" t="s">
        <v>680</v>
      </c>
      <c r="M80" s="55" t="s">
        <v>459</v>
      </c>
      <c r="N80" s="45" t="str">
        <f>CONCATENATE(L80,M80)</f>
        <v>Ф0824В</v>
      </c>
      <c r="O80" s="45" t="str">
        <f>CONCATENATE(B80,"-",F80,G80,H80,"-",I80)</f>
        <v>Ж-РАЕ-24092005</v>
      </c>
      <c r="P80" s="27">
        <v>6</v>
      </c>
      <c r="Q80" s="27">
        <v>4</v>
      </c>
      <c r="R80" s="27">
        <v>4</v>
      </c>
      <c r="S80" s="47">
        <f>SUM(P80:R80)</f>
        <v>14</v>
      </c>
      <c r="T80" s="55">
        <v>21</v>
      </c>
      <c r="U80" s="57">
        <f>S80/T80</f>
        <v>0.66666666666666663</v>
      </c>
      <c r="V80" s="92" t="str">
        <f>IF(S80&gt;75%*T80,"Победитель",IF(S80&gt;50%*T80,"Призёр","Участник"))</f>
        <v>Призёр</v>
      </c>
    </row>
    <row r="81" spans="1:22">
      <c r="A81" s="122">
        <v>67</v>
      </c>
      <c r="B81" s="96" t="s">
        <v>81</v>
      </c>
      <c r="C81" s="123" t="s">
        <v>413</v>
      </c>
      <c r="D81" s="123" t="s">
        <v>324</v>
      </c>
      <c r="E81" s="123" t="s">
        <v>51</v>
      </c>
      <c r="F81" s="51" t="str">
        <f>LEFT(C81,1)</f>
        <v>В</v>
      </c>
      <c r="G81" s="51" t="str">
        <f>LEFT(D81,1)</f>
        <v>В</v>
      </c>
      <c r="H81" s="51" t="str">
        <f>LEFT(E81,1)</f>
        <v>М</v>
      </c>
      <c r="I81" s="66" t="s">
        <v>414</v>
      </c>
      <c r="J81" s="123" t="s">
        <v>362</v>
      </c>
      <c r="K81" s="2">
        <v>8</v>
      </c>
      <c r="L81" s="128" t="s">
        <v>106</v>
      </c>
      <c r="M81" s="55" t="s">
        <v>29</v>
      </c>
      <c r="N81" s="45" t="str">
        <f>CONCATENATE(L81,M81)</f>
        <v>Ф0804М</v>
      </c>
      <c r="O81" s="45" t="str">
        <f>CONCATENATE(B81,"-",F81,G81,H81,"-",I81)</f>
        <v>м-ВВМ-01092005</v>
      </c>
      <c r="P81" s="27">
        <v>7</v>
      </c>
      <c r="Q81" s="27">
        <v>4</v>
      </c>
      <c r="R81" s="27">
        <v>3</v>
      </c>
      <c r="S81" s="47">
        <f>SUM(P81:R81)</f>
        <v>14</v>
      </c>
      <c r="T81" s="55">
        <v>21</v>
      </c>
      <c r="U81" s="57">
        <f>S81/T81</f>
        <v>0.66666666666666663</v>
      </c>
      <c r="V81" s="92" t="str">
        <f>IF(S81&gt;75%*T81,"Победитель",IF(S81&gt;50%*T81,"Призёр","Участник"))</f>
        <v>Призёр</v>
      </c>
    </row>
    <row r="82" spans="1:22">
      <c r="A82" s="122">
        <v>68</v>
      </c>
      <c r="B82" s="123" t="s">
        <v>29</v>
      </c>
      <c r="C82" s="123" t="s">
        <v>610</v>
      </c>
      <c r="D82" s="123" t="s">
        <v>324</v>
      </c>
      <c r="E82" s="123" t="s">
        <v>217</v>
      </c>
      <c r="F82" s="51" t="str">
        <f>LEFT(C82,1)</f>
        <v>Р</v>
      </c>
      <c r="G82" s="51" t="str">
        <f>LEFT(D82,1)</f>
        <v>В</v>
      </c>
      <c r="H82" s="51" t="str">
        <f>LEFT(E82,1)</f>
        <v>Д</v>
      </c>
      <c r="I82" s="59" t="s">
        <v>611</v>
      </c>
      <c r="J82" s="120" t="s">
        <v>556</v>
      </c>
      <c r="K82" s="123">
        <v>8</v>
      </c>
      <c r="L82" s="128" t="s">
        <v>612</v>
      </c>
      <c r="M82" s="55" t="s">
        <v>459</v>
      </c>
      <c r="N82" s="45" t="str">
        <f>CONCATENATE(L82,M82)</f>
        <v>Ф0818В</v>
      </c>
      <c r="O82" s="45" t="str">
        <f>CONCATENATE(B82,"-",F82,G82,H82,"-",I82)</f>
        <v>М-РВД-22102005</v>
      </c>
      <c r="P82" s="27">
        <v>7</v>
      </c>
      <c r="Q82" s="27">
        <v>4</v>
      </c>
      <c r="R82" s="27">
        <v>1</v>
      </c>
      <c r="S82" s="47">
        <f>SUM(P82:R82)</f>
        <v>12</v>
      </c>
      <c r="T82" s="55">
        <v>21</v>
      </c>
      <c r="U82" s="57">
        <f>S82/T82</f>
        <v>0.5714285714285714</v>
      </c>
      <c r="V82" s="48" t="str">
        <f>IF(S82&gt;75%*T82,"Победитель",IF(S82&gt;50%*T82,"Призёр","Участник"))</f>
        <v>Призёр</v>
      </c>
    </row>
    <row r="83" spans="1:22">
      <c r="A83" s="122">
        <v>69</v>
      </c>
      <c r="B83" s="123" t="s">
        <v>14</v>
      </c>
      <c r="C83" s="123" t="s">
        <v>615</v>
      </c>
      <c r="D83" s="123" t="s">
        <v>616</v>
      </c>
      <c r="E83" s="123" t="s">
        <v>576</v>
      </c>
      <c r="F83" s="51" t="str">
        <f>LEFT(C83,1)</f>
        <v>Д</v>
      </c>
      <c r="G83" s="51" t="str">
        <f>LEFT(D83,1)</f>
        <v>Л</v>
      </c>
      <c r="H83" s="51" t="str">
        <f>LEFT(E83,1)</f>
        <v>М</v>
      </c>
      <c r="I83" s="59" t="s">
        <v>617</v>
      </c>
      <c r="J83" s="120" t="s">
        <v>556</v>
      </c>
      <c r="K83" s="123">
        <v>8</v>
      </c>
      <c r="L83" s="128" t="s">
        <v>159</v>
      </c>
      <c r="M83" s="55" t="s">
        <v>459</v>
      </c>
      <c r="N83" s="45" t="str">
        <f>CONCATENATE(L83,M83)</f>
        <v>Ф0823В</v>
      </c>
      <c r="O83" s="45" t="str">
        <f>CONCATENATE(B83,"-",F83,G83,H83,"-",I83)</f>
        <v>Ж-ДЛМ-17082005</v>
      </c>
      <c r="P83" s="27">
        <v>7</v>
      </c>
      <c r="Q83" s="27">
        <v>4</v>
      </c>
      <c r="R83" s="27"/>
      <c r="S83" s="47">
        <f>SUM(P83:R83)</f>
        <v>11</v>
      </c>
      <c r="T83" s="55">
        <v>21</v>
      </c>
      <c r="U83" s="57">
        <f>S83/T83</f>
        <v>0.52380952380952384</v>
      </c>
      <c r="V83" s="48" t="str">
        <f>IF(S83&gt;75%*T83,"Победитель",IF(S83&gt;50%*T83,"Призёр","Участник"))</f>
        <v>Призёр</v>
      </c>
    </row>
    <row r="84" spans="1:22">
      <c r="A84" s="122">
        <v>70</v>
      </c>
      <c r="B84" s="123" t="s">
        <v>29</v>
      </c>
      <c r="C84" s="123" t="s">
        <v>543</v>
      </c>
      <c r="D84" s="123" t="s">
        <v>331</v>
      </c>
      <c r="E84" s="123" t="s">
        <v>304</v>
      </c>
      <c r="F84" s="51" t="str">
        <f>LEFT(C84,1)</f>
        <v>О</v>
      </c>
      <c r="G84" s="51" t="str">
        <f>LEFT(D84,1)</f>
        <v>М</v>
      </c>
      <c r="H84" s="51" t="str">
        <f>LEFT(E84,1)</f>
        <v>Д</v>
      </c>
      <c r="I84" s="66" t="s">
        <v>544</v>
      </c>
      <c r="J84" s="123" t="s">
        <v>545</v>
      </c>
      <c r="K84" s="2">
        <v>8</v>
      </c>
      <c r="L84" s="128" t="s">
        <v>211</v>
      </c>
      <c r="M84" s="55" t="s">
        <v>488</v>
      </c>
      <c r="N84" s="45" t="str">
        <f>CONCATENATE(L84,M84)</f>
        <v>Ф0806З</v>
      </c>
      <c r="O84" s="45" t="str">
        <f>CONCATENATE(B84,"-",F84,G84,H84,"-",I84)</f>
        <v>М-ОМД-12062005</v>
      </c>
      <c r="P84" s="27">
        <v>3</v>
      </c>
      <c r="Q84" s="27">
        <v>3</v>
      </c>
      <c r="R84" s="27">
        <v>4</v>
      </c>
      <c r="S84" s="47">
        <f>SUM(P84:R84)</f>
        <v>10</v>
      </c>
      <c r="T84" s="55">
        <v>21</v>
      </c>
      <c r="U84" s="57">
        <f>S84/T84</f>
        <v>0.47619047619047616</v>
      </c>
      <c r="V84" s="48" t="str">
        <f>IF(S84&gt;75%*T84,"Победитель",IF(S84&gt;50%*T84,"Призёр","Участник"))</f>
        <v>Участник</v>
      </c>
    </row>
    <row r="85" spans="1:22">
      <c r="A85" s="122">
        <v>71</v>
      </c>
      <c r="B85" s="53" t="s">
        <v>81</v>
      </c>
      <c r="C85" s="53" t="s">
        <v>137</v>
      </c>
      <c r="D85" s="53" t="s">
        <v>87</v>
      </c>
      <c r="E85" s="53" t="s">
        <v>98</v>
      </c>
      <c r="F85" s="51" t="str">
        <f>LEFT(C85,1)</f>
        <v>В</v>
      </c>
      <c r="G85" s="51" t="str">
        <f>LEFT(D85,1)</f>
        <v>Д</v>
      </c>
      <c r="H85" s="51" t="str">
        <f>LEFT(E85,1)</f>
        <v>С</v>
      </c>
      <c r="I85" s="59" t="s">
        <v>191</v>
      </c>
      <c r="J85" s="120" t="s">
        <v>74</v>
      </c>
      <c r="K85" s="103">
        <v>8</v>
      </c>
      <c r="L85" s="128" t="s">
        <v>138</v>
      </c>
      <c r="M85" s="109" t="s">
        <v>202</v>
      </c>
      <c r="N85" s="45" t="str">
        <f>CONCATENATE(L85,M85)</f>
        <v>Ф0811О</v>
      </c>
      <c r="O85" s="45" t="str">
        <f>CONCATENATE(B85,"-",F85,G85,H85,"-",I85)</f>
        <v>м-ВДС-08042005</v>
      </c>
      <c r="P85" s="27">
        <v>6</v>
      </c>
      <c r="Q85" s="27">
        <v>3</v>
      </c>
      <c r="R85" s="27">
        <v>1</v>
      </c>
      <c r="S85" s="47">
        <f>SUM(P85:R85)</f>
        <v>10</v>
      </c>
      <c r="T85" s="55">
        <v>21</v>
      </c>
      <c r="U85" s="57">
        <f>S85/T85</f>
        <v>0.47619047619047616</v>
      </c>
      <c r="V85" s="48" t="str">
        <f>IF(S85&gt;75%*T85,"Победитель",IF(S85&gt;50%*T85,"Призёр","Участник"))</f>
        <v>Участник</v>
      </c>
    </row>
    <row r="86" spans="1:22">
      <c r="A86" s="122">
        <v>72</v>
      </c>
      <c r="B86" s="53" t="s">
        <v>29</v>
      </c>
      <c r="C86" s="124" t="s">
        <v>595</v>
      </c>
      <c r="D86" s="124" t="s">
        <v>596</v>
      </c>
      <c r="E86" s="124" t="s">
        <v>98</v>
      </c>
      <c r="F86" s="51" t="str">
        <f>LEFT(C86,1)</f>
        <v>Ф</v>
      </c>
      <c r="G86" s="51" t="str">
        <f>LEFT(D86,1)</f>
        <v>О</v>
      </c>
      <c r="H86" s="51" t="str">
        <f>LEFT(E86,1)</f>
        <v>С</v>
      </c>
      <c r="I86" s="61" t="s">
        <v>597</v>
      </c>
      <c r="J86" s="120" t="s">
        <v>556</v>
      </c>
      <c r="K86" s="123">
        <v>8</v>
      </c>
      <c r="L86" s="125" t="s">
        <v>103</v>
      </c>
      <c r="M86" s="55" t="s">
        <v>459</v>
      </c>
      <c r="N86" s="45" t="str">
        <f>CONCATENATE(L86,M86)</f>
        <v>Ф0803В</v>
      </c>
      <c r="O86" s="45" t="str">
        <f>CONCATENATE(B86,"-",F86,G86,H86,"-",I86)</f>
        <v>М-ФОС-19012005</v>
      </c>
      <c r="P86" s="27">
        <v>5</v>
      </c>
      <c r="Q86" s="27">
        <v>4</v>
      </c>
      <c r="R86" s="27"/>
      <c r="S86" s="47">
        <f>SUM(P86:R86)</f>
        <v>9</v>
      </c>
      <c r="T86" s="55">
        <v>21</v>
      </c>
      <c r="U86" s="57">
        <f>S86/T86</f>
        <v>0.42857142857142855</v>
      </c>
      <c r="V86" s="48" t="str">
        <f>IF(S86&gt;75%*T86,"Победитель",IF(S86&gt;50%*T86,"Призёр","Участник"))</f>
        <v>Участник</v>
      </c>
    </row>
    <row r="87" spans="1:22">
      <c r="A87" s="122">
        <v>73</v>
      </c>
      <c r="B87" s="53" t="s">
        <v>81</v>
      </c>
      <c r="C87" s="53" t="s">
        <v>411</v>
      </c>
      <c r="D87" s="53" t="s">
        <v>360</v>
      </c>
      <c r="E87" s="53" t="s">
        <v>45</v>
      </c>
      <c r="F87" s="51" t="str">
        <f>LEFT(C87,1)</f>
        <v>Д</v>
      </c>
      <c r="G87" s="51" t="str">
        <f>LEFT(D87,1)</f>
        <v>С</v>
      </c>
      <c r="H87" s="51" t="str">
        <f>LEFT(E87,1)</f>
        <v>А</v>
      </c>
      <c r="I87" s="66" t="s">
        <v>412</v>
      </c>
      <c r="J87" s="123" t="s">
        <v>362</v>
      </c>
      <c r="K87" s="2">
        <v>8</v>
      </c>
      <c r="L87" s="128" t="s">
        <v>103</v>
      </c>
      <c r="M87" s="55" t="s">
        <v>29</v>
      </c>
      <c r="N87" s="45" t="str">
        <f>CONCATENATE(L87,M87)</f>
        <v>Ф0803М</v>
      </c>
      <c r="O87" s="45" t="str">
        <f>CONCATENATE(B87,"-",F87,G87,H87,"-",I87)</f>
        <v>м-ДСА-25082005</v>
      </c>
      <c r="P87" s="27">
        <v>2</v>
      </c>
      <c r="Q87" s="27">
        <v>0</v>
      </c>
      <c r="R87" s="27">
        <v>7</v>
      </c>
      <c r="S87" s="47">
        <f>SUM(P87:R87)</f>
        <v>9</v>
      </c>
      <c r="T87" s="55">
        <v>21</v>
      </c>
      <c r="U87" s="57">
        <f>S87/T87</f>
        <v>0.42857142857142855</v>
      </c>
      <c r="V87" s="48" t="str">
        <f>IF(S87&gt;75%*T87,"Победитель",IF(S87&gt;50%*T87,"Призёр","Участник"))</f>
        <v>Участник</v>
      </c>
    </row>
    <row r="88" spans="1:22">
      <c r="A88" s="122">
        <v>74</v>
      </c>
      <c r="B88" s="123" t="s">
        <v>14</v>
      </c>
      <c r="C88" s="123" t="s">
        <v>550</v>
      </c>
      <c r="D88" s="123" t="s">
        <v>151</v>
      </c>
      <c r="E88" s="123" t="s">
        <v>604</v>
      </c>
      <c r="F88" s="51" t="str">
        <f>LEFT(C88,1)</f>
        <v>П</v>
      </c>
      <c r="G88" s="51" t="str">
        <f>LEFT(D88,1)</f>
        <v>В</v>
      </c>
      <c r="H88" s="51" t="str">
        <f>LEFT(E88,1)</f>
        <v>Е</v>
      </c>
      <c r="I88" s="59" t="s">
        <v>605</v>
      </c>
      <c r="J88" s="50" t="s">
        <v>556</v>
      </c>
      <c r="K88" s="123">
        <v>8</v>
      </c>
      <c r="L88" s="128" t="s">
        <v>95</v>
      </c>
      <c r="M88" s="55" t="s">
        <v>459</v>
      </c>
      <c r="N88" s="45" t="str">
        <f>CONCATENATE(L88,M88)</f>
        <v>Ф0805В</v>
      </c>
      <c r="O88" s="45" t="str">
        <f>CONCATENATE(B88,"-",F88,G88,H88,"-",I88)</f>
        <v>Ж-ПВЕ-07122005</v>
      </c>
      <c r="P88" s="27">
        <v>5</v>
      </c>
      <c r="Q88" s="27">
        <v>2</v>
      </c>
      <c r="R88" s="27">
        <v>1</v>
      </c>
      <c r="S88" s="47">
        <f>SUM(P88:R88)</f>
        <v>8</v>
      </c>
      <c r="T88" s="55">
        <v>21</v>
      </c>
      <c r="U88" s="57">
        <f>S88/T88</f>
        <v>0.38095238095238093</v>
      </c>
      <c r="V88" s="48" t="str">
        <f>IF(S88&gt;75%*T88,"Победитель",IF(S88&gt;50%*T88,"Призёр","Участник"))</f>
        <v>Участник</v>
      </c>
    </row>
    <row r="89" spans="1:22">
      <c r="A89" s="122">
        <v>75</v>
      </c>
      <c r="B89" s="53" t="s">
        <v>29</v>
      </c>
      <c r="C89" s="123" t="s">
        <v>613</v>
      </c>
      <c r="D89" s="123" t="s">
        <v>266</v>
      </c>
      <c r="E89" s="123" t="s">
        <v>88</v>
      </c>
      <c r="F89" s="51" t="str">
        <f>LEFT(C89,1)</f>
        <v>Н</v>
      </c>
      <c r="G89" s="51" t="str">
        <f>LEFT(D89,1)</f>
        <v>Н</v>
      </c>
      <c r="H89" s="51" t="str">
        <f>LEFT(E89,1)</f>
        <v>Н</v>
      </c>
      <c r="I89" s="59" t="s">
        <v>614</v>
      </c>
      <c r="J89" s="50" t="s">
        <v>556</v>
      </c>
      <c r="K89" s="53">
        <v>8</v>
      </c>
      <c r="L89" s="128" t="s">
        <v>257</v>
      </c>
      <c r="M89" s="55" t="s">
        <v>459</v>
      </c>
      <c r="N89" s="45" t="str">
        <f>CONCATENATE(L89,M89)</f>
        <v>Ф0813В</v>
      </c>
      <c r="O89" s="45" t="str">
        <f>CONCATENATE(B89,"-",F89,G89,H89,"-",I89)</f>
        <v>М-ННН-29072005</v>
      </c>
      <c r="P89" s="27">
        <v>4</v>
      </c>
      <c r="Q89" s="27">
        <v>4</v>
      </c>
      <c r="R89" s="27"/>
      <c r="S89" s="47">
        <f>SUM(P89:R89)</f>
        <v>8</v>
      </c>
      <c r="T89" s="55">
        <v>21</v>
      </c>
      <c r="U89" s="57">
        <f>S89/T89</f>
        <v>0.38095238095238093</v>
      </c>
      <c r="V89" s="48" t="str">
        <f>IF(S89&gt;75%*T89,"Победитель",IF(S89&gt;50%*T89,"Призёр","Участник"))</f>
        <v>Участник</v>
      </c>
    </row>
    <row r="90" spans="1:22">
      <c r="A90" s="122">
        <v>76</v>
      </c>
      <c r="B90" s="53" t="s">
        <v>29</v>
      </c>
      <c r="C90" s="123" t="s">
        <v>487</v>
      </c>
      <c r="D90" s="123" t="s">
        <v>266</v>
      </c>
      <c r="E90" s="123" t="s">
        <v>84</v>
      </c>
      <c r="F90" s="51" t="str">
        <f>LEFT(C90,1)</f>
        <v>З</v>
      </c>
      <c r="G90" s="51" t="str">
        <f>LEFT(D90,1)</f>
        <v>Н</v>
      </c>
      <c r="H90" s="51" t="str">
        <f>LEFT(E90,1)</f>
        <v>А</v>
      </c>
      <c r="I90" s="66" t="s">
        <v>489</v>
      </c>
      <c r="J90" s="123" t="s">
        <v>485</v>
      </c>
      <c r="K90" s="2">
        <v>8</v>
      </c>
      <c r="L90" s="128" t="s">
        <v>59</v>
      </c>
      <c r="M90" s="55" t="s">
        <v>506</v>
      </c>
      <c r="N90" s="45" t="s">
        <v>59</v>
      </c>
      <c r="O90" s="45" t="s">
        <v>490</v>
      </c>
      <c r="P90" s="27">
        <v>7</v>
      </c>
      <c r="Q90" s="27">
        <v>0</v>
      </c>
      <c r="R90" s="27">
        <v>1</v>
      </c>
      <c r="S90" s="47">
        <f>SUM(P90:R90)</f>
        <v>8</v>
      </c>
      <c r="T90" s="55">
        <v>21</v>
      </c>
      <c r="U90" s="57">
        <f>S90/T90</f>
        <v>0.38095238095238093</v>
      </c>
      <c r="V90" s="48" t="str">
        <f>IF(S90&gt;75%*T90,"Победитель",IF(S90&gt;50%*T90,"Призёр","Участник"))</f>
        <v>Участник</v>
      </c>
    </row>
    <row r="91" spans="1:22">
      <c r="A91" s="122">
        <v>77</v>
      </c>
      <c r="B91" s="19" t="s">
        <v>275</v>
      </c>
      <c r="C91" s="19" t="s">
        <v>300</v>
      </c>
      <c r="D91" s="19" t="s">
        <v>256</v>
      </c>
      <c r="E91" s="19" t="s">
        <v>98</v>
      </c>
      <c r="F91" s="51" t="str">
        <f>LEFT(C91,1)</f>
        <v>Е</v>
      </c>
      <c r="G91" s="51" t="str">
        <f>LEFT(D91,1)</f>
        <v>И</v>
      </c>
      <c r="H91" s="51" t="str">
        <f>LEFT(E91,1)</f>
        <v>С</v>
      </c>
      <c r="I91" s="60" t="s">
        <v>301</v>
      </c>
      <c r="J91" s="19" t="s">
        <v>274</v>
      </c>
      <c r="K91" s="128">
        <v>8</v>
      </c>
      <c r="L91" s="125" t="s">
        <v>103</v>
      </c>
      <c r="M91" s="55" t="s">
        <v>33</v>
      </c>
      <c r="N91" s="45" t="str">
        <f>CONCATENATE(L91,M91)</f>
        <v>Ф0803К</v>
      </c>
      <c r="O91" s="45" t="str">
        <f>CONCATENATE(B91,"-",F91,G91,H91,"-",I91)</f>
        <v>м -ЕИС-29122005</v>
      </c>
      <c r="P91" s="27">
        <v>8</v>
      </c>
      <c r="Q91" s="27"/>
      <c r="R91" s="27"/>
      <c r="S91" s="47">
        <f>SUM(P91:R91)</f>
        <v>8</v>
      </c>
      <c r="T91" s="55">
        <v>21</v>
      </c>
      <c r="U91" s="57">
        <f>S91/T91</f>
        <v>0.38095238095238093</v>
      </c>
      <c r="V91" s="48" t="str">
        <f>IF(S91&gt;75%*T91,"Победитель",IF(S91&gt;50%*T91,"Призёр","Участник"))</f>
        <v>Участник</v>
      </c>
    </row>
    <row r="92" spans="1:22">
      <c r="A92" s="122">
        <v>78</v>
      </c>
      <c r="B92" s="132" t="s">
        <v>275</v>
      </c>
      <c r="C92" s="19" t="s">
        <v>285</v>
      </c>
      <c r="D92" s="19" t="s">
        <v>38</v>
      </c>
      <c r="E92" s="19" t="s">
        <v>98</v>
      </c>
      <c r="F92" s="51" t="str">
        <f>LEFT(C92,1)</f>
        <v>Б</v>
      </c>
      <c r="G92" s="51" t="str">
        <f>LEFT(D92,1)</f>
        <v>А</v>
      </c>
      <c r="H92" s="51" t="str">
        <f>LEFT(E92,1)</f>
        <v>С</v>
      </c>
      <c r="I92" s="60" t="s">
        <v>286</v>
      </c>
      <c r="J92" s="19" t="s">
        <v>274</v>
      </c>
      <c r="K92" s="11" t="s">
        <v>287</v>
      </c>
      <c r="L92" s="128" t="s">
        <v>211</v>
      </c>
      <c r="M92" s="55" t="s">
        <v>33</v>
      </c>
      <c r="N92" s="45" t="str">
        <f>CONCATENATE(L92,M92)</f>
        <v>Ф0806К</v>
      </c>
      <c r="O92" s="45" t="str">
        <f>CONCATENATE(B92,"-",F92,G92,H92,"-",I92)</f>
        <v>м -БАС-08082005</v>
      </c>
      <c r="P92" s="27">
        <v>8</v>
      </c>
      <c r="Q92" s="27"/>
      <c r="R92" s="27"/>
      <c r="S92" s="47">
        <f>SUM(P92:R92)</f>
        <v>8</v>
      </c>
      <c r="T92" s="55">
        <v>21</v>
      </c>
      <c r="U92" s="57">
        <f>S92/T92</f>
        <v>0.38095238095238093</v>
      </c>
      <c r="V92" s="48" t="str">
        <f>IF(S92&gt;75%*T92,"Победитель",IF(S92&gt;50%*T92,"Призёр","Участник"))</f>
        <v>Участник</v>
      </c>
    </row>
    <row r="93" spans="1:22">
      <c r="A93" s="122">
        <v>79</v>
      </c>
      <c r="B93" s="128" t="s">
        <v>76</v>
      </c>
      <c r="C93" s="128" t="s">
        <v>281</v>
      </c>
      <c r="D93" s="128" t="s">
        <v>282</v>
      </c>
      <c r="E93" s="128" t="s">
        <v>283</v>
      </c>
      <c r="F93" s="51" t="str">
        <f>LEFT(C93,1)</f>
        <v>М</v>
      </c>
      <c r="G93" s="51" t="str">
        <f>LEFT(D93,1)</f>
        <v>С</v>
      </c>
      <c r="H93" s="51" t="str">
        <f>LEFT(E93,1)</f>
        <v>Н</v>
      </c>
      <c r="I93" s="60" t="s">
        <v>284</v>
      </c>
      <c r="J93" s="128" t="s">
        <v>274</v>
      </c>
      <c r="K93" s="56">
        <v>8</v>
      </c>
      <c r="L93" s="16" t="s">
        <v>80</v>
      </c>
      <c r="M93" s="55" t="s">
        <v>33</v>
      </c>
      <c r="N93" s="45" t="str">
        <f>CONCATENATE(L93,M93)</f>
        <v>Ф0809К</v>
      </c>
      <c r="O93" s="45" t="str">
        <f>CONCATENATE(B93,"-",F93,G93,H93,"-",I93)</f>
        <v>ж-МСН-13052005</v>
      </c>
      <c r="P93" s="27">
        <v>8</v>
      </c>
      <c r="Q93" s="27"/>
      <c r="R93" s="27"/>
      <c r="S93" s="47">
        <f>SUM(P93:R93)</f>
        <v>8</v>
      </c>
      <c r="T93" s="55">
        <v>21</v>
      </c>
      <c r="U93" s="57">
        <f>S93/T93</f>
        <v>0.38095238095238093</v>
      </c>
      <c r="V93" s="48" t="str">
        <f>IF(S93&gt;75%*T93,"Победитель",IF(S93&gt;50%*T93,"Призёр","Участник"))</f>
        <v>Участник</v>
      </c>
    </row>
    <row r="94" spans="1:22">
      <c r="A94" s="122">
        <v>80</v>
      </c>
      <c r="B94" s="123" t="s">
        <v>81</v>
      </c>
      <c r="C94" s="123" t="s">
        <v>415</v>
      </c>
      <c r="D94" s="123" t="s">
        <v>31</v>
      </c>
      <c r="E94" s="123" t="s">
        <v>416</v>
      </c>
      <c r="F94" s="51" t="str">
        <f>LEFT(C94,1)</f>
        <v>М</v>
      </c>
      <c r="G94" s="51" t="str">
        <f>LEFT(D94,1)</f>
        <v>В</v>
      </c>
      <c r="H94" s="51" t="str">
        <f>LEFT(E94,1)</f>
        <v>А</v>
      </c>
      <c r="I94" s="66" t="s">
        <v>417</v>
      </c>
      <c r="J94" s="123" t="s">
        <v>362</v>
      </c>
      <c r="K94" s="2">
        <v>8</v>
      </c>
      <c r="L94" s="128" t="s">
        <v>95</v>
      </c>
      <c r="M94" s="55" t="s">
        <v>29</v>
      </c>
      <c r="N94" s="45" t="str">
        <f>CONCATENATE(L94,M94)</f>
        <v>Ф0805М</v>
      </c>
      <c r="O94" s="45" t="str">
        <f>CONCATENATE(B94,"-",F94,G94,H94,"-",I94)</f>
        <v>м-МВА-09072005</v>
      </c>
      <c r="P94" s="27">
        <v>6</v>
      </c>
      <c r="Q94" s="27">
        <v>2</v>
      </c>
      <c r="R94" s="27"/>
      <c r="S94" s="47">
        <f>SUM(P94:R94)</f>
        <v>8</v>
      </c>
      <c r="T94" s="55">
        <v>21</v>
      </c>
      <c r="U94" s="57">
        <f>S94/T94</f>
        <v>0.38095238095238093</v>
      </c>
      <c r="V94" s="48" t="str">
        <f>IF(S94&gt;75%*T94,"Победитель",IF(S94&gt;50%*T94,"Призёр","Участник"))</f>
        <v>Участник</v>
      </c>
    </row>
    <row r="95" spans="1:22">
      <c r="A95" s="122">
        <v>81</v>
      </c>
      <c r="B95" s="123" t="s">
        <v>29</v>
      </c>
      <c r="C95" s="124" t="s">
        <v>601</v>
      </c>
      <c r="D95" s="124" t="s">
        <v>602</v>
      </c>
      <c r="E95" s="124" t="s">
        <v>325</v>
      </c>
      <c r="F95" s="51" t="str">
        <f>LEFT(C95,1)</f>
        <v>В</v>
      </c>
      <c r="G95" s="51" t="str">
        <f>LEFT(D95,1)</f>
        <v>Г</v>
      </c>
      <c r="H95" s="51" t="str">
        <f>LEFT(E95,1)</f>
        <v>П</v>
      </c>
      <c r="I95" s="58" t="s">
        <v>603</v>
      </c>
      <c r="J95" s="120" t="s">
        <v>556</v>
      </c>
      <c r="K95" s="123">
        <v>8</v>
      </c>
      <c r="L95" s="125" t="s">
        <v>54</v>
      </c>
      <c r="M95" s="55" t="s">
        <v>459</v>
      </c>
      <c r="N95" s="45" t="str">
        <f>CONCATENATE(L95,M95)</f>
        <v>Ф0801В</v>
      </c>
      <c r="O95" s="45" t="str">
        <f>CONCATENATE(B95,"-",F95,G95,H95,"-",I95)</f>
        <v>М-ВГП-14082005</v>
      </c>
      <c r="P95" s="27">
        <v>5</v>
      </c>
      <c r="Q95" s="27">
        <v>1</v>
      </c>
      <c r="R95" s="27">
        <v>1</v>
      </c>
      <c r="S95" s="47">
        <f>SUM(P95:R95)</f>
        <v>7</v>
      </c>
      <c r="T95" s="55">
        <v>21</v>
      </c>
      <c r="U95" s="57">
        <f>S95/T95</f>
        <v>0.33333333333333331</v>
      </c>
      <c r="V95" s="48" t="str">
        <f>IF(S95&gt;75%*T95,"Победитель",IF(S95&gt;50%*T95,"Призёр","Участник"))</f>
        <v>Участник</v>
      </c>
    </row>
    <row r="96" spans="1:22">
      <c r="A96" s="122">
        <v>82</v>
      </c>
      <c r="B96" s="123" t="s">
        <v>29</v>
      </c>
      <c r="C96" s="124" t="s">
        <v>598</v>
      </c>
      <c r="D96" s="124" t="s">
        <v>97</v>
      </c>
      <c r="E96" s="124" t="s">
        <v>304</v>
      </c>
      <c r="F96" s="51" t="str">
        <f>LEFT(C96,1)</f>
        <v>Л</v>
      </c>
      <c r="G96" s="51" t="str">
        <f>LEFT(D96,1)</f>
        <v>П</v>
      </c>
      <c r="H96" s="51" t="str">
        <f>LEFT(E96,1)</f>
        <v>Д</v>
      </c>
      <c r="I96" s="58" t="s">
        <v>599</v>
      </c>
      <c r="J96" s="120" t="s">
        <v>556</v>
      </c>
      <c r="K96" s="123">
        <v>8</v>
      </c>
      <c r="L96" s="125" t="s">
        <v>600</v>
      </c>
      <c r="M96" s="55" t="s">
        <v>459</v>
      </c>
      <c r="N96" s="45" t="str">
        <f>CONCATENATE(L96,M96)</f>
        <v>Ф0814В</v>
      </c>
      <c r="O96" s="45" t="str">
        <f>CONCATENATE(B96,"-",F96,G96,H96,"-",I96)</f>
        <v>М-ЛПД-19102005</v>
      </c>
      <c r="P96" s="27">
        <v>4</v>
      </c>
      <c r="Q96" s="27">
        <v>2</v>
      </c>
      <c r="R96" s="27">
        <v>1</v>
      </c>
      <c r="S96" s="47">
        <f>SUM(P96:R96)</f>
        <v>7</v>
      </c>
      <c r="T96" s="55">
        <v>21</v>
      </c>
      <c r="U96" s="57">
        <f>S96/T96</f>
        <v>0.33333333333333331</v>
      </c>
      <c r="V96" s="48" t="str">
        <f>IF(S96&gt;75%*T96,"Победитель",IF(S96&gt;50%*T96,"Призёр","Участник"))</f>
        <v>Участник</v>
      </c>
    </row>
    <row r="97" spans="1:22">
      <c r="A97" s="122">
        <v>83</v>
      </c>
      <c r="B97" s="123" t="s">
        <v>29</v>
      </c>
      <c r="C97" s="123" t="s">
        <v>483</v>
      </c>
      <c r="D97" s="123" t="s">
        <v>395</v>
      </c>
      <c r="E97" s="123" t="s">
        <v>98</v>
      </c>
      <c r="F97" s="51" t="str">
        <f>LEFT(C97,1)</f>
        <v>В</v>
      </c>
      <c r="G97" s="51" t="str">
        <f>LEFT(D97,1)</f>
        <v>Д</v>
      </c>
      <c r="H97" s="51" t="str">
        <f>LEFT(E97,1)</f>
        <v>С</v>
      </c>
      <c r="I97" s="66" t="s">
        <v>484</v>
      </c>
      <c r="J97" s="123" t="s">
        <v>485</v>
      </c>
      <c r="K97" s="2">
        <v>8</v>
      </c>
      <c r="L97" s="128" t="s">
        <v>54</v>
      </c>
      <c r="M97" s="55" t="s">
        <v>506</v>
      </c>
      <c r="N97" s="45" t="s">
        <v>54</v>
      </c>
      <c r="O97" s="45" t="s">
        <v>486</v>
      </c>
      <c r="P97" s="27">
        <v>6</v>
      </c>
      <c r="Q97" s="27">
        <v>0</v>
      </c>
      <c r="R97" s="27">
        <v>1</v>
      </c>
      <c r="S97" s="47">
        <f>SUM(P97:R97)</f>
        <v>7</v>
      </c>
      <c r="T97" s="55">
        <v>21</v>
      </c>
      <c r="U97" s="57">
        <f>S97/T97</f>
        <v>0.33333333333333331</v>
      </c>
      <c r="V97" s="48" t="str">
        <f>IF(S97&gt;75%*T97,"Победитель",IF(S97&gt;50%*T97,"Призёр","Участник"))</f>
        <v>Участник</v>
      </c>
    </row>
    <row r="98" spans="1:22">
      <c r="A98" s="122">
        <v>84</v>
      </c>
      <c r="B98" s="123" t="s">
        <v>29</v>
      </c>
      <c r="C98" s="125" t="s">
        <v>356</v>
      </c>
      <c r="D98" s="124" t="s">
        <v>357</v>
      </c>
      <c r="E98" s="124" t="s">
        <v>217</v>
      </c>
      <c r="F98" s="51" t="str">
        <f>LEFT(C98,1)</f>
        <v>Т</v>
      </c>
      <c r="G98" s="51" t="str">
        <f>LEFT(D98,1)</f>
        <v>М</v>
      </c>
      <c r="H98" s="51" t="str">
        <f>LEFT(E98,1)</f>
        <v>Д</v>
      </c>
      <c r="I98" s="58" t="s">
        <v>176</v>
      </c>
      <c r="J98" s="120" t="s">
        <v>358</v>
      </c>
      <c r="K98" s="103">
        <v>8</v>
      </c>
      <c r="L98" s="113" t="s">
        <v>54</v>
      </c>
      <c r="M98" s="109" t="s">
        <v>52</v>
      </c>
      <c r="N98" s="45" t="str">
        <f>CONCATENATE(L98,M98)</f>
        <v>Ф0801Д</v>
      </c>
      <c r="O98" s="45" t="str">
        <f>CONCATENATE(B98,"-",F98,G98,H98,"-",I98)</f>
        <v>М-ТМД-23052005</v>
      </c>
      <c r="P98" s="62">
        <v>6</v>
      </c>
      <c r="Q98" s="62">
        <v>1</v>
      </c>
      <c r="R98" s="62">
        <v>0</v>
      </c>
      <c r="S98" s="47">
        <f>SUM(P98:R98)</f>
        <v>7</v>
      </c>
      <c r="T98" s="55">
        <v>21</v>
      </c>
      <c r="U98" s="57">
        <f>S98/T98</f>
        <v>0.33333333333333331</v>
      </c>
      <c r="V98" s="48" t="str">
        <f>IF(S98&gt;75%*T98,"Победитель",IF(S98&gt;50%*T98,"Призёр","Участник"))</f>
        <v>Участник</v>
      </c>
    </row>
    <row r="99" spans="1:22">
      <c r="A99" s="122">
        <v>85</v>
      </c>
      <c r="B99" s="123" t="s">
        <v>29</v>
      </c>
      <c r="C99" s="123" t="s">
        <v>538</v>
      </c>
      <c r="D99" s="123" t="s">
        <v>165</v>
      </c>
      <c r="E99" s="123" t="s">
        <v>539</v>
      </c>
      <c r="F99" s="51" t="str">
        <f>LEFT(C99,1)</f>
        <v>Х</v>
      </c>
      <c r="G99" s="51" t="str">
        <f>LEFT(D99,1)</f>
        <v>И</v>
      </c>
      <c r="H99" s="51" t="str">
        <f>LEFT(E99,1)</f>
        <v>Р</v>
      </c>
      <c r="I99" s="66" t="s">
        <v>540</v>
      </c>
      <c r="J99" s="123" t="s">
        <v>537</v>
      </c>
      <c r="K99" s="2">
        <v>8</v>
      </c>
      <c r="L99" s="128" t="s">
        <v>54</v>
      </c>
      <c r="M99" s="55" t="s">
        <v>14</v>
      </c>
      <c r="N99" s="45" t="s">
        <v>54</v>
      </c>
      <c r="O99" s="45" t="str">
        <f>CONCATENATE(B99,"-",F99,G99,H99,"-",I99)</f>
        <v>М-ХИР-02082005</v>
      </c>
      <c r="P99" s="27">
        <v>6</v>
      </c>
      <c r="Q99" s="27">
        <v>1</v>
      </c>
      <c r="R99" s="27">
        <v>0</v>
      </c>
      <c r="S99" s="47">
        <f>SUM(P99:R99)</f>
        <v>7</v>
      </c>
      <c r="T99" s="55">
        <v>21</v>
      </c>
      <c r="U99" s="57">
        <f>S99/T99</f>
        <v>0.33333333333333331</v>
      </c>
      <c r="V99" s="48" t="str">
        <f>IF(S99&gt;75%*T99,"Победитель",IF(S99&gt;50%*T99,"Призёр","Участник"))</f>
        <v>Участник</v>
      </c>
    </row>
    <row r="100" spans="1:22">
      <c r="A100" s="122">
        <v>86</v>
      </c>
      <c r="B100" s="128" t="s">
        <v>275</v>
      </c>
      <c r="C100" s="19" t="s">
        <v>298</v>
      </c>
      <c r="D100" s="19" t="s">
        <v>50</v>
      </c>
      <c r="E100" s="19" t="s">
        <v>39</v>
      </c>
      <c r="F100" s="51" t="str">
        <f>LEFT(C100,1)</f>
        <v>К</v>
      </c>
      <c r="G100" s="51" t="str">
        <f>LEFT(D100,1)</f>
        <v>Д</v>
      </c>
      <c r="H100" s="51" t="str">
        <f>LEFT(E100,1)</f>
        <v>А</v>
      </c>
      <c r="I100" s="60" t="s">
        <v>299</v>
      </c>
      <c r="J100" s="19" t="s">
        <v>274</v>
      </c>
      <c r="K100" s="13" t="s">
        <v>287</v>
      </c>
      <c r="L100" s="125" t="s">
        <v>59</v>
      </c>
      <c r="M100" s="55" t="s">
        <v>33</v>
      </c>
      <c r="N100" s="45" t="str">
        <f>CONCATENATE(L100,M100)</f>
        <v>Ф0802К</v>
      </c>
      <c r="O100" s="45" t="str">
        <f>CONCATENATE(B100,"-",F100,G100,H100,"-",I100)</f>
        <v>м -КДА-08032006</v>
      </c>
      <c r="P100" s="27">
        <v>7</v>
      </c>
      <c r="Q100" s="27"/>
      <c r="R100" s="27"/>
      <c r="S100" s="47">
        <f>SUM(P100:R100)</f>
        <v>7</v>
      </c>
      <c r="T100" s="55">
        <v>21</v>
      </c>
      <c r="U100" s="57">
        <f>S100/T100</f>
        <v>0.33333333333333331</v>
      </c>
      <c r="V100" s="48" t="str">
        <f>IF(S100&gt;75%*T100,"Победитель",IF(S100&gt;50%*T100,"Призёр","Участник"))</f>
        <v>Участник</v>
      </c>
    </row>
    <row r="101" spans="1:22">
      <c r="A101" s="122">
        <v>87</v>
      </c>
      <c r="B101" s="19" t="s">
        <v>76</v>
      </c>
      <c r="C101" s="19" t="s">
        <v>313</v>
      </c>
      <c r="D101" s="19" t="s">
        <v>314</v>
      </c>
      <c r="E101" s="19" t="s">
        <v>315</v>
      </c>
      <c r="F101" s="51" t="str">
        <f>LEFT(C101,1)</f>
        <v>К</v>
      </c>
      <c r="G101" s="51" t="str">
        <f>LEFT(D101,1)</f>
        <v>К</v>
      </c>
      <c r="H101" s="51" t="str">
        <f>LEFT(E101,1)</f>
        <v>В</v>
      </c>
      <c r="I101" s="60" t="s">
        <v>316</v>
      </c>
      <c r="J101" s="19" t="s">
        <v>274</v>
      </c>
      <c r="K101" s="128">
        <v>8</v>
      </c>
      <c r="L101" s="128" t="s">
        <v>85</v>
      </c>
      <c r="M101" s="55" t="s">
        <v>33</v>
      </c>
      <c r="N101" s="45" t="str">
        <f>CONCATENATE(L101,M101)</f>
        <v>Ф0808К</v>
      </c>
      <c r="O101" s="45" t="str">
        <f>CONCATENATE(B101,"-",F101,G101,H101,"-",I101)</f>
        <v>ж-ККВ-15122005</v>
      </c>
      <c r="P101" s="27">
        <v>7</v>
      </c>
      <c r="Q101" s="27"/>
      <c r="R101" s="27"/>
      <c r="S101" s="47">
        <f>SUM(P101:R101)</f>
        <v>7</v>
      </c>
      <c r="T101" s="55">
        <v>21</v>
      </c>
      <c r="U101" s="57">
        <f>S101/T101</f>
        <v>0.33333333333333331</v>
      </c>
      <c r="V101" s="48" t="str">
        <f>IF(S101&gt;75%*T101,"Победитель",IF(S101&gt;50%*T101,"Призёр","Участник"))</f>
        <v>Участник</v>
      </c>
    </row>
    <row r="102" spans="1:22">
      <c r="A102" s="122">
        <v>88</v>
      </c>
      <c r="B102" s="123" t="s">
        <v>81</v>
      </c>
      <c r="C102" s="124" t="s">
        <v>102</v>
      </c>
      <c r="D102" s="124" t="s">
        <v>87</v>
      </c>
      <c r="E102" s="124" t="s">
        <v>84</v>
      </c>
      <c r="F102" s="51" t="str">
        <f>LEFT(C102,1)</f>
        <v>Ф</v>
      </c>
      <c r="G102" s="51" t="str">
        <f>LEFT(D102,1)</f>
        <v>Д</v>
      </c>
      <c r="H102" s="51" t="str">
        <f>LEFT(E102,1)</f>
        <v>А</v>
      </c>
      <c r="I102" s="58" t="s">
        <v>179</v>
      </c>
      <c r="J102" s="120" t="s">
        <v>74</v>
      </c>
      <c r="K102" s="103">
        <v>8</v>
      </c>
      <c r="L102" s="125" t="s">
        <v>103</v>
      </c>
      <c r="M102" s="109" t="s">
        <v>202</v>
      </c>
      <c r="N102" s="45" t="str">
        <f>CONCATENATE(L102,M102)</f>
        <v>Ф0803О</v>
      </c>
      <c r="O102" s="45" t="str">
        <f>CONCATENATE(B102,"-",F102,G102,H102,"-",I102)</f>
        <v>м-ФДА-21092005</v>
      </c>
      <c r="P102" s="27">
        <v>6</v>
      </c>
      <c r="Q102" s="27">
        <v>1</v>
      </c>
      <c r="R102" s="27"/>
      <c r="S102" s="47">
        <f>SUM(P102:R102)</f>
        <v>7</v>
      </c>
      <c r="T102" s="55">
        <v>21</v>
      </c>
      <c r="U102" s="57">
        <f>S102/T102</f>
        <v>0.33333333333333331</v>
      </c>
      <c r="V102" s="48" t="str">
        <f>IF(S102&gt;75%*T102,"Победитель",IF(S102&gt;50%*T102,"Призёр","Участник"))</f>
        <v>Участник</v>
      </c>
    </row>
    <row r="103" spans="1:22">
      <c r="A103" s="122">
        <v>89</v>
      </c>
      <c r="B103" s="132" t="s">
        <v>275</v>
      </c>
      <c r="C103" s="132" t="s">
        <v>309</v>
      </c>
      <c r="D103" s="132" t="s">
        <v>83</v>
      </c>
      <c r="E103" s="132" t="s">
        <v>88</v>
      </c>
      <c r="F103" s="51" t="str">
        <f>LEFT(C103,1)</f>
        <v>Х</v>
      </c>
      <c r="G103" s="51" t="str">
        <f>LEFT(D103,1)</f>
        <v>А</v>
      </c>
      <c r="H103" s="51" t="str">
        <f>LEFT(E103,1)</f>
        <v>Н</v>
      </c>
      <c r="I103" s="60" t="s">
        <v>178</v>
      </c>
      <c r="J103" s="132" t="s">
        <v>274</v>
      </c>
      <c r="K103" s="128">
        <v>8</v>
      </c>
      <c r="L103" s="128" t="s">
        <v>106</v>
      </c>
      <c r="M103" s="55" t="s">
        <v>33</v>
      </c>
      <c r="N103" s="45" t="str">
        <f>CONCATENATE(L103,M103)</f>
        <v>Ф0804К</v>
      </c>
      <c r="O103" s="45" t="str">
        <f>CONCATENATE(B103,"-",F103,G103,H103,"-",I103)</f>
        <v>м -ХАН-21072005</v>
      </c>
      <c r="P103" s="27">
        <v>6</v>
      </c>
      <c r="Q103" s="27"/>
      <c r="R103" s="27"/>
      <c r="S103" s="47">
        <f>SUM(P103:R103)</f>
        <v>6</v>
      </c>
      <c r="T103" s="55">
        <v>21</v>
      </c>
      <c r="U103" s="57">
        <f>S103/T103</f>
        <v>0.2857142857142857</v>
      </c>
      <c r="V103" s="48" t="str">
        <f>IF(S103&gt;75%*T103,"Победитель",IF(S103&gt;50%*T103,"Призёр","Участник"))</f>
        <v>Участник</v>
      </c>
    </row>
    <row r="104" spans="1:22">
      <c r="A104" s="122">
        <v>90</v>
      </c>
      <c r="B104" s="53" t="s">
        <v>76</v>
      </c>
      <c r="C104" s="124" t="s">
        <v>77</v>
      </c>
      <c r="D104" s="124" t="s">
        <v>78</v>
      </c>
      <c r="E104" s="124" t="s">
        <v>79</v>
      </c>
      <c r="F104" s="51" t="str">
        <f>LEFT(C104,1)</f>
        <v>К</v>
      </c>
      <c r="G104" s="51" t="str">
        <f>LEFT(D104,1)</f>
        <v>В</v>
      </c>
      <c r="H104" s="51" t="str">
        <f>LEFT(E104,1)</f>
        <v>В</v>
      </c>
      <c r="I104" s="58" t="s">
        <v>172</v>
      </c>
      <c r="J104" s="120" t="s">
        <v>74</v>
      </c>
      <c r="K104" s="103">
        <v>8</v>
      </c>
      <c r="L104" s="113" t="s">
        <v>80</v>
      </c>
      <c r="M104" s="109" t="s">
        <v>202</v>
      </c>
      <c r="N104" s="45" t="str">
        <f>CONCATENATE(L104,M104)</f>
        <v>Ф0809О</v>
      </c>
      <c r="O104" s="45" t="str">
        <f>CONCATENATE(B104,"-",F104,G104,H104,"-",I104)</f>
        <v>ж-КВВ-12022005</v>
      </c>
      <c r="P104" s="62">
        <v>4</v>
      </c>
      <c r="Q104" s="62">
        <v>2</v>
      </c>
      <c r="R104" s="62"/>
      <c r="S104" s="47">
        <f>SUM(P104:R104)</f>
        <v>6</v>
      </c>
      <c r="T104" s="55">
        <v>21</v>
      </c>
      <c r="U104" s="57">
        <f>S104/T104</f>
        <v>0.2857142857142857</v>
      </c>
      <c r="V104" s="48" t="str">
        <f>IF(S104&gt;75%*T104,"Победитель",IF(S104&gt;50%*T104,"Призёр","Участник"))</f>
        <v>Участник</v>
      </c>
    </row>
    <row r="105" spans="1:22">
      <c r="A105" s="122">
        <v>91</v>
      </c>
      <c r="B105" s="53" t="s">
        <v>81</v>
      </c>
      <c r="C105" s="53" t="s">
        <v>157</v>
      </c>
      <c r="D105" s="53" t="s">
        <v>31</v>
      </c>
      <c r="E105" s="53" t="s">
        <v>158</v>
      </c>
      <c r="F105" s="51" t="str">
        <f>LEFT(C105,1)</f>
        <v>Б</v>
      </c>
      <c r="G105" s="51" t="str">
        <f>LEFT(D105,1)</f>
        <v>В</v>
      </c>
      <c r="H105" s="51" t="str">
        <f>LEFT(E105,1)</f>
        <v>М</v>
      </c>
      <c r="I105" s="59" t="s">
        <v>198</v>
      </c>
      <c r="J105" s="120" t="s">
        <v>74</v>
      </c>
      <c r="K105" s="123">
        <v>8</v>
      </c>
      <c r="L105" s="128" t="s">
        <v>159</v>
      </c>
      <c r="M105" s="109" t="s">
        <v>202</v>
      </c>
      <c r="N105" s="45" t="str">
        <f>CONCATENATE(L105,M105)</f>
        <v>Ф0823О</v>
      </c>
      <c r="O105" s="45" t="str">
        <f>CONCATENATE(B105,"-",F105,G105,H105,"-",I105)</f>
        <v>м-БВМ-30102004</v>
      </c>
      <c r="P105" s="27">
        <v>5</v>
      </c>
      <c r="Q105" s="27">
        <v>1</v>
      </c>
      <c r="R105" s="27"/>
      <c r="S105" s="47">
        <f>SUM(P105:R105)</f>
        <v>6</v>
      </c>
      <c r="T105" s="55">
        <v>21</v>
      </c>
      <c r="U105" s="57">
        <f>S105/T105</f>
        <v>0.2857142857142857</v>
      </c>
      <c r="V105" s="48" t="str">
        <f>IF(S105&gt;75%*T105,"Победитель",IF(S105&gt;50%*T105,"Призёр","Участник"))</f>
        <v>Участник</v>
      </c>
    </row>
    <row r="106" spans="1:22">
      <c r="A106" s="122">
        <v>92</v>
      </c>
      <c r="B106" s="53" t="s">
        <v>14</v>
      </c>
      <c r="C106" s="124" t="s">
        <v>55</v>
      </c>
      <c r="D106" s="124" t="s">
        <v>56</v>
      </c>
      <c r="E106" s="124" t="s">
        <v>57</v>
      </c>
      <c r="F106" s="51" t="str">
        <f>LEFT(C106,1)</f>
        <v>Л</v>
      </c>
      <c r="G106" s="51" t="str">
        <f>LEFT(D106,1)</f>
        <v>С</v>
      </c>
      <c r="H106" s="51" t="str">
        <f>LEFT(E106,1)</f>
        <v>С</v>
      </c>
      <c r="I106" s="58" t="s">
        <v>58</v>
      </c>
      <c r="J106" s="120" t="s">
        <v>35</v>
      </c>
      <c r="K106" s="103">
        <v>8</v>
      </c>
      <c r="L106" s="16" t="s">
        <v>59</v>
      </c>
      <c r="M106" s="109" t="s">
        <v>70</v>
      </c>
      <c r="N106" s="45" t="str">
        <f>CONCATENATE(L106,M106)</f>
        <v>Ф0802У</v>
      </c>
      <c r="O106" s="45" t="str">
        <f>CONCATENATE(B106,"-",F106,G106,H106,"-",I106)</f>
        <v>Ж-ЛСС-01082005</v>
      </c>
      <c r="P106" s="62">
        <v>6</v>
      </c>
      <c r="Q106" s="62"/>
      <c r="R106" s="62"/>
      <c r="S106" s="47">
        <f>SUM(P106:R106)</f>
        <v>6</v>
      </c>
      <c r="T106" s="55">
        <v>21</v>
      </c>
      <c r="U106" s="57">
        <f>S106/T106</f>
        <v>0.2857142857142857</v>
      </c>
      <c r="V106" s="48" t="str">
        <f>IF(S106&gt;75%*T106,"Победитель",IF(S106&gt;50%*T106,"Призёр","Участник"))</f>
        <v>Участник</v>
      </c>
    </row>
    <row r="107" spans="1:22">
      <c r="A107" s="122">
        <v>93</v>
      </c>
      <c r="B107" s="53" t="s">
        <v>29</v>
      </c>
      <c r="C107" s="53" t="s">
        <v>632</v>
      </c>
      <c r="D107" s="53" t="s">
        <v>602</v>
      </c>
      <c r="E107" s="53" t="s">
        <v>45</v>
      </c>
      <c r="F107" s="51" t="str">
        <f>LEFT(C107,1)</f>
        <v>П</v>
      </c>
      <c r="G107" s="51" t="str">
        <f>LEFT(D107,1)</f>
        <v>Г</v>
      </c>
      <c r="H107" s="51" t="str">
        <f>LEFT(E107,1)</f>
        <v>А</v>
      </c>
      <c r="I107" s="59" t="s">
        <v>633</v>
      </c>
      <c r="J107" s="120" t="s">
        <v>556</v>
      </c>
      <c r="K107" s="123">
        <v>8</v>
      </c>
      <c r="L107" s="128" t="s">
        <v>634</v>
      </c>
      <c r="M107" s="55" t="s">
        <v>459</v>
      </c>
      <c r="N107" s="45" t="str">
        <f>CONCATENATE(L107,M107)</f>
        <v>ф0827В</v>
      </c>
      <c r="O107" s="45" t="str">
        <f>CONCATENATE(B107,"-",F107,G107,H107,"-",I107)</f>
        <v>М-ПГА-22032005</v>
      </c>
      <c r="P107" s="27">
        <v>5</v>
      </c>
      <c r="Q107" s="27">
        <v>0</v>
      </c>
      <c r="R107" s="27"/>
      <c r="S107" s="47">
        <f>SUM(P107:R107)</f>
        <v>5</v>
      </c>
      <c r="T107" s="55">
        <v>21</v>
      </c>
      <c r="U107" s="57">
        <f>S107/T107</f>
        <v>0.23809523809523808</v>
      </c>
      <c r="V107" s="48" t="str">
        <f>IF(S107&gt;75%*T107,"Победитель",IF(S107&gt;50%*T107,"Призёр","Участник"))</f>
        <v>Участник</v>
      </c>
    </row>
    <row r="108" spans="1:22">
      <c r="A108" s="122">
        <v>94</v>
      </c>
      <c r="B108" s="132" t="s">
        <v>76</v>
      </c>
      <c r="C108" s="132" t="s">
        <v>310</v>
      </c>
      <c r="D108" s="132" t="s">
        <v>311</v>
      </c>
      <c r="E108" s="132" t="s">
        <v>283</v>
      </c>
      <c r="F108" s="51" t="str">
        <f>LEFT(C108,1)</f>
        <v>Х</v>
      </c>
      <c r="G108" s="51" t="str">
        <f>LEFT(D108,1)</f>
        <v>Л</v>
      </c>
      <c r="H108" s="51" t="str">
        <f>LEFT(E108,1)</f>
        <v>Н</v>
      </c>
      <c r="I108" s="60" t="s">
        <v>178</v>
      </c>
      <c r="J108" s="132" t="s">
        <v>274</v>
      </c>
      <c r="K108" s="13" t="s">
        <v>287</v>
      </c>
      <c r="L108" s="128" t="s">
        <v>312</v>
      </c>
      <c r="M108" s="55" t="s">
        <v>33</v>
      </c>
      <c r="N108" s="45" t="str">
        <f>CONCATENATE(L108,M108)</f>
        <v>Ф0807К</v>
      </c>
      <c r="O108" s="45" t="str">
        <f>CONCATENATE(B108,"-",F108,G108,H108,"-",I108)</f>
        <v>ж-ХЛН-21072005</v>
      </c>
      <c r="P108" s="27">
        <v>5</v>
      </c>
      <c r="Q108" s="27"/>
      <c r="R108" s="27"/>
      <c r="S108" s="47">
        <f>SUM(P108:R108)</f>
        <v>5</v>
      </c>
      <c r="T108" s="55">
        <v>21</v>
      </c>
      <c r="U108" s="57">
        <f>S108/T108</f>
        <v>0.23809523809523808</v>
      </c>
      <c r="V108" s="48" t="str">
        <f>IF(S108&gt;75%*T108,"Победитель",IF(S108&gt;50%*T108,"Призёр","Участник"))</f>
        <v>Участник</v>
      </c>
    </row>
    <row r="109" spans="1:22">
      <c r="A109" s="122">
        <v>95</v>
      </c>
      <c r="B109" s="132" t="s">
        <v>275</v>
      </c>
      <c r="C109" s="132" t="s">
        <v>290</v>
      </c>
      <c r="D109" s="132" t="s">
        <v>291</v>
      </c>
      <c r="E109" s="132" t="s">
        <v>292</v>
      </c>
      <c r="F109" s="51" t="str">
        <f>LEFT(C109,1)</f>
        <v>Т</v>
      </c>
      <c r="G109" s="51" t="str">
        <f>LEFT(D109,1)</f>
        <v>В</v>
      </c>
      <c r="H109" s="51" t="str">
        <f>LEFT(E109,1)</f>
        <v>Г</v>
      </c>
      <c r="I109" s="60" t="s">
        <v>293</v>
      </c>
      <c r="J109" s="132" t="s">
        <v>274</v>
      </c>
      <c r="K109" s="128">
        <v>8</v>
      </c>
      <c r="L109" s="125" t="s">
        <v>294</v>
      </c>
      <c r="M109" s="126" t="s">
        <v>33</v>
      </c>
      <c r="N109" s="45" t="str">
        <f>CONCATENATE(L109,M109)</f>
        <v>Ф0810К</v>
      </c>
      <c r="O109" s="45" t="str">
        <f>CONCATENATE(B109,"-",F109,G109,H109,"-",I109)</f>
        <v>м -ТВГ-02102005</v>
      </c>
      <c r="P109" s="27">
        <v>5</v>
      </c>
      <c r="Q109" s="27"/>
      <c r="R109" s="27"/>
      <c r="S109" s="47">
        <f>SUM(P109:R109)</f>
        <v>5</v>
      </c>
      <c r="T109" s="55">
        <v>21</v>
      </c>
      <c r="U109" s="57">
        <f>S109/T109</f>
        <v>0.23809523809523808</v>
      </c>
      <c r="V109" s="48" t="str">
        <f>IF(S109&gt;75%*T109,"Победитель",IF(S109&gt;50%*T109,"Призёр","Участник"))</f>
        <v>Участник</v>
      </c>
    </row>
    <row r="110" spans="1:22">
      <c r="A110" s="122">
        <v>96</v>
      </c>
      <c r="B110" s="132" t="s">
        <v>275</v>
      </c>
      <c r="C110" s="132" t="s">
        <v>288</v>
      </c>
      <c r="D110" s="132" t="s">
        <v>125</v>
      </c>
      <c r="E110" s="132" t="s">
        <v>217</v>
      </c>
      <c r="F110" s="51" t="str">
        <f>LEFT(C110,1)</f>
        <v>Ч</v>
      </c>
      <c r="G110" s="51" t="str">
        <f>LEFT(D110,1)</f>
        <v>К</v>
      </c>
      <c r="H110" s="51" t="str">
        <f>LEFT(E110,1)</f>
        <v>Д</v>
      </c>
      <c r="I110" s="60" t="s">
        <v>289</v>
      </c>
      <c r="J110" s="132" t="s">
        <v>274</v>
      </c>
      <c r="K110" s="12">
        <v>8</v>
      </c>
      <c r="L110" s="128" t="s">
        <v>138</v>
      </c>
      <c r="M110" s="126" t="s">
        <v>33</v>
      </c>
      <c r="N110" s="45" t="str">
        <f>CONCATENATE(L110,M110)</f>
        <v>Ф0811К</v>
      </c>
      <c r="O110" s="45" t="str">
        <f>CONCATENATE(B110,"-",F110,G110,H110,"-",I110)</f>
        <v>м -ЧКД-01072005</v>
      </c>
      <c r="P110" s="27">
        <v>5</v>
      </c>
      <c r="Q110" s="27"/>
      <c r="R110" s="27"/>
      <c r="S110" s="47">
        <f>SUM(P110:R110)</f>
        <v>5</v>
      </c>
      <c r="T110" s="55">
        <v>21</v>
      </c>
      <c r="U110" s="57">
        <f>S110/T110</f>
        <v>0.23809523809523808</v>
      </c>
      <c r="V110" s="48" t="str">
        <f>IF(S110&gt;75%*T110,"Победитель",IF(S110&gt;50%*T110,"Призёр","Участник"))</f>
        <v>Участник</v>
      </c>
    </row>
    <row r="111" spans="1:22">
      <c r="A111" s="122">
        <v>97</v>
      </c>
      <c r="B111" s="53" t="s">
        <v>29</v>
      </c>
      <c r="C111" s="54" t="s">
        <v>49</v>
      </c>
      <c r="D111" s="54" t="s">
        <v>50</v>
      </c>
      <c r="E111" s="54" t="s">
        <v>51</v>
      </c>
      <c r="F111" s="51" t="str">
        <f>LEFT(C111,1)</f>
        <v>М</v>
      </c>
      <c r="G111" s="51" t="str">
        <f>LEFT(D111,1)</f>
        <v>Д</v>
      </c>
      <c r="H111" s="51" t="str">
        <f>LEFT(E111,1)</f>
        <v>М</v>
      </c>
      <c r="I111" s="58" t="s">
        <v>53</v>
      </c>
      <c r="J111" s="50" t="s">
        <v>35</v>
      </c>
      <c r="K111" s="35">
        <v>8</v>
      </c>
      <c r="L111" s="16" t="s">
        <v>54</v>
      </c>
      <c r="M111" s="41" t="s">
        <v>70</v>
      </c>
      <c r="N111" s="45" t="str">
        <f>CONCATENATE(L111,M111)</f>
        <v>Ф0801У</v>
      </c>
      <c r="O111" s="45" t="str">
        <f>CONCATENATE(B111,"-",F111,G111,H111,"-",I111)</f>
        <v>М-МДМ-08102005</v>
      </c>
      <c r="P111" s="62">
        <v>5</v>
      </c>
      <c r="Q111" s="62"/>
      <c r="R111" s="62"/>
      <c r="S111" s="47">
        <f>SUM(P111:R111)</f>
        <v>5</v>
      </c>
      <c r="T111" s="55">
        <v>21</v>
      </c>
      <c r="U111" s="57">
        <f>S111/T111</f>
        <v>0.23809523809523808</v>
      </c>
      <c r="V111" s="48" t="str">
        <f>IF(S111&gt;75%*T111,"Победитель",IF(S111&gt;50%*T111,"Призёр","Участник"))</f>
        <v>Участник</v>
      </c>
    </row>
    <row r="112" spans="1:22">
      <c r="A112" s="122">
        <v>98</v>
      </c>
      <c r="B112" s="4" t="s">
        <v>81</v>
      </c>
      <c r="C112" s="6" t="s">
        <v>209</v>
      </c>
      <c r="D112" s="6" t="s">
        <v>210</v>
      </c>
      <c r="E112" s="6" t="s">
        <v>84</v>
      </c>
      <c r="F112" s="51" t="str">
        <f>LEFT(C112,1)</f>
        <v>К</v>
      </c>
      <c r="G112" s="51" t="str">
        <f>LEFT(D112,1)</f>
        <v>И</v>
      </c>
      <c r="H112" s="51" t="str">
        <f>LEFT(E112,1)</f>
        <v>А</v>
      </c>
      <c r="I112" s="67" t="s">
        <v>231</v>
      </c>
      <c r="J112" s="7" t="s">
        <v>205</v>
      </c>
      <c r="K112" s="4">
        <v>8</v>
      </c>
      <c r="L112" s="8" t="s">
        <v>211</v>
      </c>
      <c r="M112" s="126" t="s">
        <v>189</v>
      </c>
      <c r="N112" s="45" t="str">
        <f>CONCATENATE(L112,M112)</f>
        <v>Ф0806Ч</v>
      </c>
      <c r="O112" s="45" t="str">
        <f>CONCATENATE(B112,"-",F112,G112,H112,"-",I112)</f>
        <v>м-КИА-22062005</v>
      </c>
      <c r="P112" s="27">
        <v>5</v>
      </c>
      <c r="Q112" s="27"/>
      <c r="R112" s="27"/>
      <c r="S112" s="47">
        <f>SUM(P112:R112)</f>
        <v>5</v>
      </c>
      <c r="T112" s="55">
        <v>21</v>
      </c>
      <c r="U112" s="57">
        <f>S112/T112</f>
        <v>0.23809523809523808</v>
      </c>
      <c r="V112" s="48" t="str">
        <f>IF(S112&gt;75%*T112,"Победитель",IF(S112&gt;50%*T112,"Призёр","Участник"))</f>
        <v>Участник</v>
      </c>
    </row>
    <row r="113" spans="1:22">
      <c r="A113" s="122">
        <v>99</v>
      </c>
      <c r="B113" s="53" t="s">
        <v>14</v>
      </c>
      <c r="C113" s="123" t="s">
        <v>730</v>
      </c>
      <c r="D113" s="123" t="s">
        <v>151</v>
      </c>
      <c r="E113" s="123" t="s">
        <v>62</v>
      </c>
      <c r="F113" s="123" t="s">
        <v>46</v>
      </c>
      <c r="G113" s="123" t="s">
        <v>459</v>
      </c>
      <c r="H113" s="123" t="s">
        <v>40</v>
      </c>
      <c r="I113" s="66" t="s">
        <v>731</v>
      </c>
      <c r="J113" s="123" t="s">
        <v>732</v>
      </c>
      <c r="K113" s="2">
        <v>8</v>
      </c>
      <c r="L113" s="128" t="s">
        <v>54</v>
      </c>
      <c r="M113" s="126" t="s">
        <v>734</v>
      </c>
      <c r="N113" s="122" t="str">
        <f>CONCATENATE(L113,M113)</f>
        <v>Ф0801Н</v>
      </c>
      <c r="O113" s="45" t="str">
        <f>CONCATENATE(B113,"-",F113,G113,H113,"-",I113)</f>
        <v>Ж-БВА-11.02.2006</v>
      </c>
      <c r="P113" s="27">
        <v>3</v>
      </c>
      <c r="Q113" s="27">
        <v>1</v>
      </c>
      <c r="R113" s="27">
        <v>1</v>
      </c>
      <c r="S113" s="47">
        <f>SUM(P113:R113)</f>
        <v>5</v>
      </c>
      <c r="T113" s="55">
        <v>21</v>
      </c>
      <c r="U113" s="57">
        <f>S113/T113</f>
        <v>0.23809523809523808</v>
      </c>
      <c r="V113" s="48" t="str">
        <f>IF(S113&gt;75%*T113,"Победитель",IF(S113&gt;50%*T113,"Призёр","Участник"))</f>
        <v>Участник</v>
      </c>
    </row>
    <row r="114" spans="1:22">
      <c r="A114" s="122">
        <v>100</v>
      </c>
      <c r="B114" s="103" t="s">
        <v>14</v>
      </c>
      <c r="C114" s="17" t="s">
        <v>467</v>
      </c>
      <c r="D114" s="17" t="s">
        <v>263</v>
      </c>
      <c r="E114" s="17" t="s">
        <v>57</v>
      </c>
      <c r="F114" s="51" t="str">
        <f>LEFT(C114,1)</f>
        <v>О</v>
      </c>
      <c r="G114" s="51" t="str">
        <f>LEFT(D114,1)</f>
        <v>А</v>
      </c>
      <c r="H114" s="51" t="str">
        <f>LEFT(E114,1)</f>
        <v>С</v>
      </c>
      <c r="I114" s="65" t="s">
        <v>468</v>
      </c>
      <c r="J114" s="18" t="s">
        <v>456</v>
      </c>
      <c r="K114" s="35">
        <v>8</v>
      </c>
      <c r="L114" s="134" t="s">
        <v>95</v>
      </c>
      <c r="M114" s="126" t="s">
        <v>454</v>
      </c>
      <c r="N114" s="45" t="str">
        <f>CONCATENATE(L114,M114)</f>
        <v>Ф0805Е</v>
      </c>
      <c r="O114" s="45" t="str">
        <f>CONCATENATE(B114,"-",F114,G114,H114,"-",I114)</f>
        <v>Ж-ОАС-06.04.2006</v>
      </c>
      <c r="P114" s="62">
        <v>4</v>
      </c>
      <c r="Q114" s="62"/>
      <c r="R114" s="27"/>
      <c r="S114" s="47">
        <f>SUM(P114:R114)</f>
        <v>4</v>
      </c>
      <c r="T114" s="55">
        <v>21</v>
      </c>
      <c r="U114" s="57">
        <f>S114/T114</f>
        <v>0.19047619047619047</v>
      </c>
      <c r="V114" s="48" t="str">
        <f>IF(S114&gt;75%*T114,"Победитель",IF(S114&gt;50%*T114,"Призёр","Участник"))</f>
        <v>Участник</v>
      </c>
    </row>
    <row r="115" spans="1:22">
      <c r="A115" s="122">
        <v>101</v>
      </c>
      <c r="B115" s="53" t="s">
        <v>29</v>
      </c>
      <c r="C115" s="53" t="s">
        <v>525</v>
      </c>
      <c r="D115" s="53" t="s">
        <v>526</v>
      </c>
      <c r="E115" s="53" t="s">
        <v>366</v>
      </c>
      <c r="F115" s="51" t="str">
        <f>LEFT(C115,1)</f>
        <v>К</v>
      </c>
      <c r="G115" s="51" t="str">
        <f>LEFT(D115,1)</f>
        <v>С</v>
      </c>
      <c r="H115" s="51" t="str">
        <f>LEFT(E115,1)</f>
        <v>И</v>
      </c>
      <c r="I115" s="59" t="s">
        <v>527</v>
      </c>
      <c r="J115" s="50" t="s">
        <v>509</v>
      </c>
      <c r="K115" s="123">
        <v>8</v>
      </c>
      <c r="L115" s="128" t="s">
        <v>54</v>
      </c>
      <c r="M115" s="126" t="s">
        <v>523</v>
      </c>
      <c r="N115" s="45" t="str">
        <f>CONCATENATE(L115,M115)</f>
        <v>Ф0801И</v>
      </c>
      <c r="O115" s="45" t="str">
        <f>CONCATENATE(B115,"-",F115,G115,H115,"-",I115)</f>
        <v>М-КСИ-24062005</v>
      </c>
      <c r="P115" s="27">
        <v>4</v>
      </c>
      <c r="Q115" s="27"/>
      <c r="R115" s="27"/>
      <c r="S115" s="47">
        <f>SUM(P115:R115)</f>
        <v>4</v>
      </c>
      <c r="T115" s="55">
        <v>21</v>
      </c>
      <c r="U115" s="57">
        <f>S115/T115</f>
        <v>0.19047619047619047</v>
      </c>
      <c r="V115" s="48" t="str">
        <f>IF(S115&gt;75%*T115,"Победитель",IF(S115&gt;50%*T115,"Призёр","Участник"))</f>
        <v>Участник</v>
      </c>
    </row>
    <row r="116" spans="1:22">
      <c r="A116" s="122">
        <v>102</v>
      </c>
      <c r="B116" s="53" t="s">
        <v>81</v>
      </c>
      <c r="C116" s="53" t="s">
        <v>418</v>
      </c>
      <c r="D116" s="53" t="s">
        <v>419</v>
      </c>
      <c r="E116" s="53" t="s">
        <v>98</v>
      </c>
      <c r="F116" s="51" t="str">
        <f>LEFT(C116,1)</f>
        <v>Ж</v>
      </c>
      <c r="G116" s="51" t="str">
        <f>LEFT(D116,1)</f>
        <v>М</v>
      </c>
      <c r="H116" s="51" t="str">
        <f>LEFT(E116,1)</f>
        <v>С</v>
      </c>
      <c r="I116" s="66" t="s">
        <v>420</v>
      </c>
      <c r="J116" s="123" t="s">
        <v>362</v>
      </c>
      <c r="K116" s="2">
        <v>8</v>
      </c>
      <c r="L116" s="128" t="s">
        <v>211</v>
      </c>
      <c r="M116" s="126" t="s">
        <v>29</v>
      </c>
      <c r="N116" s="45" t="str">
        <f>CONCATENATE(L116,M116)</f>
        <v>Ф0806М</v>
      </c>
      <c r="O116" s="45" t="str">
        <f>CONCATENATE(B116,"-",F116,G116,H116,"-",I116)</f>
        <v>м-ЖМС-02032005</v>
      </c>
      <c r="P116" s="27">
        <v>4</v>
      </c>
      <c r="Q116" s="27"/>
      <c r="R116" s="27"/>
      <c r="S116" s="47">
        <f>SUM(P116:R116)</f>
        <v>4</v>
      </c>
      <c r="T116" s="55">
        <v>21</v>
      </c>
      <c r="U116" s="57">
        <f>S116/T116</f>
        <v>0.19047619047619047</v>
      </c>
      <c r="V116" s="48" t="str">
        <f>IF(S116&gt;75%*T116,"Победитель",IF(S116&gt;50%*T116,"Призёр","Участник"))</f>
        <v>Участник</v>
      </c>
    </row>
    <row r="117" spans="1:22">
      <c r="A117" s="122">
        <v>103</v>
      </c>
      <c r="B117" s="53" t="s">
        <v>76</v>
      </c>
      <c r="C117" s="53" t="s">
        <v>141</v>
      </c>
      <c r="D117" s="53" t="s">
        <v>142</v>
      </c>
      <c r="E117" s="53" t="s">
        <v>98</v>
      </c>
      <c r="F117" s="51" t="str">
        <f>LEFT(C117,1)</f>
        <v>Е</v>
      </c>
      <c r="G117" s="51" t="str">
        <f>LEFT(D117,1)</f>
        <v>Ю</v>
      </c>
      <c r="H117" s="51" t="str">
        <f>LEFT(E117,1)</f>
        <v>С</v>
      </c>
      <c r="I117" s="59" t="s">
        <v>193</v>
      </c>
      <c r="J117" s="50" t="s">
        <v>74</v>
      </c>
      <c r="K117" s="35">
        <v>8</v>
      </c>
      <c r="L117" s="128" t="s">
        <v>143</v>
      </c>
      <c r="M117" s="41" t="s">
        <v>202</v>
      </c>
      <c r="N117" s="45" t="str">
        <f>CONCATENATE(L117,M117)</f>
        <v>Ф0828О</v>
      </c>
      <c r="O117" s="45" t="str">
        <f>CONCATENATE(B117,"-",F117,G117,H117,"-",I117)</f>
        <v>ж-ЕЮС-28012005</v>
      </c>
      <c r="P117" s="27">
        <v>4</v>
      </c>
      <c r="Q117" s="27"/>
      <c r="R117" s="27"/>
      <c r="S117" s="47">
        <f>SUM(P117:R117)</f>
        <v>4</v>
      </c>
      <c r="T117" s="55">
        <v>21</v>
      </c>
      <c r="U117" s="57">
        <f>S117/T117</f>
        <v>0.19047619047619047</v>
      </c>
      <c r="V117" s="48" t="str">
        <f>IF(S117&gt;75%*T117,"Победитель",IF(S117&gt;50%*T117,"Призёр","Участник"))</f>
        <v>Участник</v>
      </c>
    </row>
    <row r="118" spans="1:22">
      <c r="A118" s="122">
        <v>104</v>
      </c>
      <c r="B118" s="53" t="s">
        <v>14</v>
      </c>
      <c r="C118" s="53" t="s">
        <v>690</v>
      </c>
      <c r="D118" s="53" t="s">
        <v>282</v>
      </c>
      <c r="E118" s="53" t="s">
        <v>691</v>
      </c>
      <c r="F118" s="51" t="str">
        <f>LEFT(C118,1)</f>
        <v>Б</v>
      </c>
      <c r="G118" s="51" t="str">
        <f>LEFT(D118,1)</f>
        <v>С</v>
      </c>
      <c r="H118" s="51" t="str">
        <f>LEFT(E118,1)</f>
        <v>П</v>
      </c>
      <c r="I118" s="66">
        <v>25072005</v>
      </c>
      <c r="J118" s="53" t="s">
        <v>683</v>
      </c>
      <c r="K118" s="2">
        <v>8</v>
      </c>
      <c r="L118" s="128" t="s">
        <v>54</v>
      </c>
      <c r="M118" s="55" t="s">
        <v>23</v>
      </c>
      <c r="N118" s="52" t="str">
        <f>CONCATENATE(L118,M118)</f>
        <v>Ф0801С</v>
      </c>
      <c r="O118" s="45" t="str">
        <f>CONCATENATE(B118,"-",F118,G118,H118,"-",I118)</f>
        <v>Ж-БСП-25072005</v>
      </c>
      <c r="P118" s="27">
        <v>3</v>
      </c>
      <c r="Q118" s="27">
        <v>1</v>
      </c>
      <c r="R118" s="27"/>
      <c r="S118" s="47">
        <f>SUM(P118:R118)</f>
        <v>4</v>
      </c>
      <c r="T118" s="55">
        <v>21</v>
      </c>
      <c r="U118" s="57">
        <f>S118/T118</f>
        <v>0.19047619047619047</v>
      </c>
      <c r="V118" s="48" t="str">
        <f>IF(S118&gt;75%*T118,"Победитель",IF(S118&gt;50%*T118,"Призёр","Участник"))</f>
        <v>Участник</v>
      </c>
    </row>
    <row r="119" spans="1:22">
      <c r="A119" s="122">
        <v>105</v>
      </c>
      <c r="B119" s="103" t="s">
        <v>14</v>
      </c>
      <c r="C119" s="17" t="s">
        <v>463</v>
      </c>
      <c r="D119" s="17" t="s">
        <v>168</v>
      </c>
      <c r="E119" s="17" t="s">
        <v>224</v>
      </c>
      <c r="F119" s="51" t="str">
        <f>LEFT(C119,1)</f>
        <v>Я</v>
      </c>
      <c r="G119" s="51" t="str">
        <f>LEFT(D119,1)</f>
        <v>Д</v>
      </c>
      <c r="H119" s="51" t="str">
        <f>LEFT(E119,1)</f>
        <v>В</v>
      </c>
      <c r="I119" s="65" t="s">
        <v>464</v>
      </c>
      <c r="J119" s="18" t="s">
        <v>456</v>
      </c>
      <c r="K119" s="103">
        <v>8</v>
      </c>
      <c r="L119" s="134" t="s">
        <v>103</v>
      </c>
      <c r="M119" s="55" t="s">
        <v>454</v>
      </c>
      <c r="N119" s="115" t="str">
        <f>CONCATENATE(L119,M119)</f>
        <v>Ф0803Е</v>
      </c>
      <c r="O119" s="45" t="str">
        <f>CONCATENATE(B119,"-",F119,G119,H119,"-",I119)</f>
        <v>Ж-ЯДВ-31.10.2005</v>
      </c>
      <c r="P119" s="62">
        <v>3</v>
      </c>
      <c r="Q119" s="62"/>
      <c r="R119" s="27"/>
      <c r="S119" s="47">
        <f>SUM(P119:R119)</f>
        <v>3</v>
      </c>
      <c r="T119" s="55">
        <v>21</v>
      </c>
      <c r="U119" s="57">
        <f>S119/T119</f>
        <v>0.14285714285714285</v>
      </c>
      <c r="V119" s="48" t="str">
        <f>IF(S119&gt;75%*T119,"Победитель",IF(S119&gt;50%*T119,"Призёр","Участник"))</f>
        <v>Участник</v>
      </c>
    </row>
    <row r="120" spans="1:22">
      <c r="A120" s="122">
        <v>106</v>
      </c>
      <c r="B120" s="103" t="s">
        <v>14</v>
      </c>
      <c r="C120" s="17" t="s">
        <v>465</v>
      </c>
      <c r="D120" s="17" t="s">
        <v>168</v>
      </c>
      <c r="E120" s="17" t="s">
        <v>148</v>
      </c>
      <c r="F120" s="51" t="str">
        <f>LEFT(C120,1)</f>
        <v>Л</v>
      </c>
      <c r="G120" s="51" t="str">
        <f>LEFT(D120,1)</f>
        <v>Д</v>
      </c>
      <c r="H120" s="51" t="str">
        <f>LEFT(E120,1)</f>
        <v>Д</v>
      </c>
      <c r="I120" s="65" t="s">
        <v>466</v>
      </c>
      <c r="J120" s="18" t="s">
        <v>456</v>
      </c>
      <c r="K120" s="35">
        <v>8</v>
      </c>
      <c r="L120" s="134" t="s">
        <v>106</v>
      </c>
      <c r="M120" s="126" t="s">
        <v>454</v>
      </c>
      <c r="N120" s="45" t="str">
        <f>CONCATENATE(L120,M120)</f>
        <v>Ф0804Е</v>
      </c>
      <c r="O120" s="45" t="str">
        <f>CONCATENATE(B120,"-",F120,G120,H120,"-",I120)</f>
        <v>Ж-ЛДД-22.06.2006</v>
      </c>
      <c r="P120" s="62">
        <v>3</v>
      </c>
      <c r="Q120" s="62"/>
      <c r="R120" s="27"/>
      <c r="S120" s="47">
        <f>SUM(P120:R120)</f>
        <v>3</v>
      </c>
      <c r="T120" s="55">
        <v>21</v>
      </c>
      <c r="U120" s="57">
        <f>S120/T120</f>
        <v>0.14285714285714285</v>
      </c>
      <c r="V120" s="48" t="str">
        <f>IF(S120&gt;75%*T120,"Победитель",IF(S120&gt;50%*T120,"Призёр","Участник"))</f>
        <v>Участник</v>
      </c>
    </row>
    <row r="121" spans="1:22">
      <c r="A121" s="122">
        <v>107</v>
      </c>
      <c r="B121" s="128" t="s">
        <v>29</v>
      </c>
      <c r="C121" s="128" t="s">
        <v>528</v>
      </c>
      <c r="D121" s="128" t="s">
        <v>44</v>
      </c>
      <c r="E121" s="128" t="s">
        <v>353</v>
      </c>
      <c r="F121" s="51" t="str">
        <f>LEFT(C121,1)</f>
        <v>А</v>
      </c>
      <c r="G121" s="51" t="str">
        <f>LEFT(D121,1)</f>
        <v>Б</v>
      </c>
      <c r="H121" s="51" t="str">
        <f>LEFT(E121,1)</f>
        <v>В</v>
      </c>
      <c r="I121" s="60" t="s">
        <v>529</v>
      </c>
      <c r="J121" s="50" t="s">
        <v>509</v>
      </c>
      <c r="K121" s="129">
        <v>8</v>
      </c>
      <c r="L121" s="128" t="s">
        <v>59</v>
      </c>
      <c r="M121" s="126" t="s">
        <v>523</v>
      </c>
      <c r="N121" s="45" t="str">
        <f>CONCATENATE(L121,M121)</f>
        <v>Ф0802И</v>
      </c>
      <c r="O121" s="45" t="str">
        <f>CONCATENATE(B121,"-",F121,G121,H121,"-",I121)</f>
        <v>М-АБВ-31102004</v>
      </c>
      <c r="P121" s="27">
        <v>2</v>
      </c>
      <c r="Q121" s="27">
        <v>1</v>
      </c>
      <c r="R121" s="27"/>
      <c r="S121" s="47">
        <f>SUM(P121:R121)</f>
        <v>3</v>
      </c>
      <c r="T121" s="55">
        <v>21</v>
      </c>
      <c r="U121" s="57">
        <f>S121/T121</f>
        <v>0.14285714285714285</v>
      </c>
      <c r="V121" s="48" t="str">
        <f>IF(S121&gt;75%*T121,"Победитель",IF(S121&gt;50%*T121,"Призёр","Участник"))</f>
        <v>Участник</v>
      </c>
    </row>
    <row r="122" spans="1:22">
      <c r="A122" s="122">
        <v>108</v>
      </c>
      <c r="B122" s="132" t="s">
        <v>275</v>
      </c>
      <c r="C122" s="132" t="s">
        <v>307</v>
      </c>
      <c r="D122" s="132" t="s">
        <v>91</v>
      </c>
      <c r="E122" s="132" t="s">
        <v>239</v>
      </c>
      <c r="F122" s="51" t="str">
        <f>LEFT(C122,1)</f>
        <v>Г</v>
      </c>
      <c r="G122" s="51" t="str">
        <f>LEFT(D122,1)</f>
        <v>А</v>
      </c>
      <c r="H122" s="51" t="str">
        <f>LEFT(E122,1)</f>
        <v>И</v>
      </c>
      <c r="I122" s="60" t="s">
        <v>308</v>
      </c>
      <c r="J122" s="132" t="s">
        <v>274</v>
      </c>
      <c r="K122" s="128">
        <v>8</v>
      </c>
      <c r="L122" s="125" t="s">
        <v>95</v>
      </c>
      <c r="M122" s="55" t="s">
        <v>33</v>
      </c>
      <c r="N122" s="45" t="str">
        <f>CONCATENATE(L122,M122)</f>
        <v>Ф0805К</v>
      </c>
      <c r="O122" s="45" t="str">
        <f>CONCATENATE(B122,"-",F122,G122,H122,"-",I122)</f>
        <v>м -ГАИ-06022005</v>
      </c>
      <c r="P122" s="27">
        <v>3</v>
      </c>
      <c r="Q122" s="27"/>
      <c r="R122" s="27"/>
      <c r="S122" s="47">
        <f>SUM(P122:R122)</f>
        <v>3</v>
      </c>
      <c r="T122" s="55">
        <v>21</v>
      </c>
      <c r="U122" s="57">
        <f>S122/T122</f>
        <v>0.14285714285714285</v>
      </c>
      <c r="V122" s="48" t="str">
        <f>IF(S122&gt;75%*T122,"Победитель",IF(S122&gt;50%*T122,"Призёр","Участник"))</f>
        <v>Участник</v>
      </c>
    </row>
    <row r="123" spans="1:22">
      <c r="A123" s="122">
        <v>109</v>
      </c>
      <c r="B123" s="4" t="s">
        <v>81</v>
      </c>
      <c r="C123" s="6" t="s">
        <v>208</v>
      </c>
      <c r="D123" s="6" t="s">
        <v>165</v>
      </c>
      <c r="E123" s="6" t="s">
        <v>32</v>
      </c>
      <c r="F123" s="51" t="str">
        <f>LEFT(C123,1)</f>
        <v>К</v>
      </c>
      <c r="G123" s="51" t="str">
        <f>LEFT(D123,1)</f>
        <v>И</v>
      </c>
      <c r="H123" s="51" t="str">
        <f>LEFT(E123,1)</f>
        <v>Е</v>
      </c>
      <c r="I123" s="67" t="s">
        <v>230</v>
      </c>
      <c r="J123" s="7" t="s">
        <v>205</v>
      </c>
      <c r="K123" s="4">
        <v>8</v>
      </c>
      <c r="L123" s="8" t="s">
        <v>106</v>
      </c>
      <c r="M123" s="55" t="s">
        <v>189</v>
      </c>
      <c r="N123" s="45" t="str">
        <f>CONCATENATE(L123,M123)</f>
        <v>Ф0804Ч</v>
      </c>
      <c r="O123" s="45" t="str">
        <f>CONCATENATE(B123,"-",F123,G123,H123,"-",I123)</f>
        <v>м-КИЕ-07082005</v>
      </c>
      <c r="P123" s="27">
        <v>3</v>
      </c>
      <c r="Q123" s="27"/>
      <c r="R123" s="27"/>
      <c r="S123" s="47">
        <f>SUM(P123:R123)</f>
        <v>3</v>
      </c>
      <c r="T123" s="55">
        <v>21</v>
      </c>
      <c r="U123" s="57">
        <f>S123/T123</f>
        <v>0.14285714285714285</v>
      </c>
      <c r="V123" s="48" t="str">
        <f>IF(S123&gt;75%*T123,"Победитель",IF(S123&gt;50%*T123,"Призёр","Участник"))</f>
        <v>Участник</v>
      </c>
    </row>
    <row r="124" spans="1:22">
      <c r="A124" s="122">
        <v>110</v>
      </c>
      <c r="B124" s="4" t="s">
        <v>76</v>
      </c>
      <c r="C124" s="6" t="s">
        <v>212</v>
      </c>
      <c r="D124" s="6" t="s">
        <v>78</v>
      </c>
      <c r="E124" s="6" t="s">
        <v>162</v>
      </c>
      <c r="F124" s="51" t="str">
        <f>LEFT(C124,1)</f>
        <v>Ч</v>
      </c>
      <c r="G124" s="51" t="str">
        <f>LEFT(D124,1)</f>
        <v>В</v>
      </c>
      <c r="H124" s="51" t="str">
        <f>LEFT(E124,1)</f>
        <v>А</v>
      </c>
      <c r="I124" s="67" t="s">
        <v>232</v>
      </c>
      <c r="J124" s="7" t="s">
        <v>205</v>
      </c>
      <c r="K124" s="4">
        <v>8</v>
      </c>
      <c r="L124" s="8" t="s">
        <v>80</v>
      </c>
      <c r="M124" s="55" t="s">
        <v>189</v>
      </c>
      <c r="N124" s="45" t="str">
        <f>CONCATENATE(L124,M124)</f>
        <v>Ф0809Ч</v>
      </c>
      <c r="O124" s="45" t="str">
        <f>CONCATENATE(B124,"-",F124,G124,H124,"-",I124)</f>
        <v>ж-ЧВА-27072005</v>
      </c>
      <c r="P124" s="27">
        <v>3</v>
      </c>
      <c r="Q124" s="27"/>
      <c r="R124" s="27"/>
      <c r="S124" s="47">
        <f>SUM(P124:R124)</f>
        <v>3</v>
      </c>
      <c r="T124" s="55">
        <v>21</v>
      </c>
      <c r="U124" s="57">
        <f>S124/T124</f>
        <v>0.14285714285714285</v>
      </c>
      <c r="V124" s="48" t="str">
        <f>IF(S124&gt;75%*T124,"Победитель",IF(S124&gt;50%*T124,"Призёр","Участник"))</f>
        <v>Участник</v>
      </c>
    </row>
    <row r="125" spans="1:22">
      <c r="A125" s="122">
        <v>111</v>
      </c>
      <c r="B125" s="53" t="s">
        <v>14</v>
      </c>
      <c r="C125" s="123" t="s">
        <v>725</v>
      </c>
      <c r="D125" s="123" t="s">
        <v>726</v>
      </c>
      <c r="E125" s="123" t="s">
        <v>727</v>
      </c>
      <c r="F125" s="51" t="str">
        <f>LEFT(C125,1)</f>
        <v>Д</v>
      </c>
      <c r="G125" s="51" t="str">
        <f>LEFT(D125,1)</f>
        <v>Н</v>
      </c>
      <c r="H125" s="51" t="str">
        <f>LEFT(E125,1)</f>
        <v>Н</v>
      </c>
      <c r="I125" s="131" t="s">
        <v>728</v>
      </c>
      <c r="J125" s="113" t="s">
        <v>716</v>
      </c>
      <c r="K125" s="123">
        <v>8</v>
      </c>
      <c r="L125" s="128" t="s">
        <v>54</v>
      </c>
      <c r="M125" s="55" t="s">
        <v>736</v>
      </c>
      <c r="N125" s="122" t="str">
        <f>CONCATENATE(L125,M125)</f>
        <v>Ф0801Л</v>
      </c>
      <c r="O125" s="45" t="str">
        <f>CONCATENATE(B125,"-",F125,G125,H125,"-",I125)</f>
        <v>Ж-ДНН-15092005</v>
      </c>
      <c r="P125" s="100">
        <v>3</v>
      </c>
      <c r="Q125" s="100">
        <v>0</v>
      </c>
      <c r="R125" s="100">
        <v>0</v>
      </c>
      <c r="S125" s="47">
        <f>SUM(P125:R125)</f>
        <v>3</v>
      </c>
      <c r="T125" s="55">
        <v>21</v>
      </c>
      <c r="U125" s="57">
        <f>S125/T125</f>
        <v>0.14285714285714285</v>
      </c>
      <c r="V125" s="48" t="str">
        <f>IF(S125&gt;75%*T125,"Победитель",IF(S125&gt;50%*T125,"Призёр","Участник"))</f>
        <v>Участник</v>
      </c>
    </row>
    <row r="126" spans="1:22">
      <c r="A126" s="122">
        <v>112</v>
      </c>
      <c r="B126" s="103" t="s">
        <v>29</v>
      </c>
      <c r="C126" s="17" t="s">
        <v>457</v>
      </c>
      <c r="D126" s="17" t="s">
        <v>38</v>
      </c>
      <c r="E126" s="17" t="s">
        <v>458</v>
      </c>
      <c r="F126" s="51" t="str">
        <f>LEFT(C126,1)</f>
        <v>К</v>
      </c>
      <c r="G126" s="51" t="str">
        <f>LEFT(D126,1)</f>
        <v>А</v>
      </c>
      <c r="H126" s="51" t="str">
        <f>LEFT(E126,1)</f>
        <v>В</v>
      </c>
      <c r="I126" s="65" t="s">
        <v>460</v>
      </c>
      <c r="J126" s="18" t="s">
        <v>456</v>
      </c>
      <c r="K126" s="103">
        <v>8</v>
      </c>
      <c r="L126" s="113" t="s">
        <v>54</v>
      </c>
      <c r="M126" s="55" t="s">
        <v>454</v>
      </c>
      <c r="N126" s="45" t="str">
        <f>CONCATENATE(L126,M126)</f>
        <v>Ф0801Е</v>
      </c>
      <c r="O126" s="45" t="str">
        <f>CONCATENATE(B126,"-",F126,G126,H126,"-",I126)</f>
        <v>М-КАВ-20.12.2004</v>
      </c>
      <c r="P126" s="62">
        <v>2</v>
      </c>
      <c r="Q126" s="62"/>
      <c r="R126" s="27"/>
      <c r="S126" s="47">
        <f>SUM(P126:R126)</f>
        <v>2</v>
      </c>
      <c r="T126" s="55">
        <v>21</v>
      </c>
      <c r="U126" s="57">
        <f>S126/T126</f>
        <v>9.5238095238095233E-2</v>
      </c>
      <c r="V126" s="48" t="str">
        <f>IF(S126&gt;75%*T126,"Победитель",IF(S126&gt;50%*T126,"Призёр","Участник"))</f>
        <v>Участник</v>
      </c>
    </row>
    <row r="127" spans="1:22">
      <c r="A127" s="122">
        <v>113</v>
      </c>
      <c r="B127" s="123" t="s">
        <v>14</v>
      </c>
      <c r="C127" s="124" t="s">
        <v>530</v>
      </c>
      <c r="D127" s="124" t="s">
        <v>314</v>
      </c>
      <c r="E127" s="124" t="s">
        <v>531</v>
      </c>
      <c r="F127" s="51" t="str">
        <f>LEFT(C127,1)</f>
        <v>К</v>
      </c>
      <c r="G127" s="51" t="str">
        <f>LEFT(D127,1)</f>
        <v>К</v>
      </c>
      <c r="H127" s="51" t="str">
        <f>LEFT(E127,1)</f>
        <v>В</v>
      </c>
      <c r="I127" s="58" t="s">
        <v>532</v>
      </c>
      <c r="J127" s="120" t="s">
        <v>509</v>
      </c>
      <c r="K127" s="123">
        <v>8</v>
      </c>
      <c r="L127" s="125" t="s">
        <v>103</v>
      </c>
      <c r="M127" s="55" t="s">
        <v>523</v>
      </c>
      <c r="N127" s="45" t="str">
        <f>CONCATENATE(L127,M127)</f>
        <v>Ф0803И</v>
      </c>
      <c r="O127" s="45" t="str">
        <f>CONCATENATE(B127,"-",F127,G127,H127,"-",I127)</f>
        <v>Ж-ККВ-10022005</v>
      </c>
      <c r="P127" s="27">
        <v>2</v>
      </c>
      <c r="Q127" s="27"/>
      <c r="R127" s="27"/>
      <c r="S127" s="47">
        <f>SUM(P127:R127)</f>
        <v>2</v>
      </c>
      <c r="T127" s="55">
        <v>21</v>
      </c>
      <c r="U127" s="57">
        <f>S127/T127</f>
        <v>9.5238095238095233E-2</v>
      </c>
      <c r="V127" s="48" t="str">
        <f>IF(S127&gt;75%*T127,"Победитель",IF(S127&gt;50%*T127,"Призёр","Участник"))</f>
        <v>Участник</v>
      </c>
    </row>
    <row r="128" spans="1:22">
      <c r="A128" s="122">
        <v>114</v>
      </c>
      <c r="B128" s="123" t="s">
        <v>29</v>
      </c>
      <c r="C128" s="124" t="s">
        <v>533</v>
      </c>
      <c r="D128" s="124" t="s">
        <v>391</v>
      </c>
      <c r="E128" s="124" t="s">
        <v>45</v>
      </c>
      <c r="F128" s="51" t="str">
        <f>LEFT(C128,1)</f>
        <v>Ч</v>
      </c>
      <c r="G128" s="51" t="str">
        <f>LEFT(D128,1)</f>
        <v>С</v>
      </c>
      <c r="H128" s="51" t="str">
        <f>LEFT(E128,1)</f>
        <v>А</v>
      </c>
      <c r="I128" s="58" t="s">
        <v>534</v>
      </c>
      <c r="J128" s="120" t="s">
        <v>509</v>
      </c>
      <c r="K128" s="123">
        <v>8</v>
      </c>
      <c r="L128" s="125" t="s">
        <v>106</v>
      </c>
      <c r="M128" s="55" t="s">
        <v>523</v>
      </c>
      <c r="N128" s="45" t="str">
        <f>CONCATENATE(L128,M128)</f>
        <v>Ф0804И</v>
      </c>
      <c r="O128" s="45" t="str">
        <f>CONCATENATE(B128,"-",F128,G128,H128,"-",I128)</f>
        <v>М-ЧСА-23112004</v>
      </c>
      <c r="P128" s="27">
        <v>2</v>
      </c>
      <c r="Q128" s="27"/>
      <c r="R128" s="27"/>
      <c r="S128" s="47">
        <f>SUM(P128:R128)</f>
        <v>2</v>
      </c>
      <c r="T128" s="55">
        <v>21</v>
      </c>
      <c r="U128" s="57">
        <f>S128/T128</f>
        <v>9.5238095238095233E-2</v>
      </c>
      <c r="V128" s="48" t="str">
        <f>IF(S128&gt;75%*T128,"Победитель",IF(S128&gt;50%*T128,"Призёр","Участник"))</f>
        <v>Участник</v>
      </c>
    </row>
    <row r="129" spans="1:22">
      <c r="A129" s="122">
        <v>115</v>
      </c>
      <c r="B129" s="132" t="s">
        <v>275</v>
      </c>
      <c r="C129" s="132" t="s">
        <v>302</v>
      </c>
      <c r="D129" s="132" t="s">
        <v>303</v>
      </c>
      <c r="E129" s="132" t="s">
        <v>304</v>
      </c>
      <c r="F129" s="51" t="str">
        <f>LEFT(C129,1)</f>
        <v>С</v>
      </c>
      <c r="G129" s="51" t="str">
        <f>LEFT(D129,1)</f>
        <v>Г</v>
      </c>
      <c r="H129" s="51" t="str">
        <f>LEFT(E129,1)</f>
        <v>Д</v>
      </c>
      <c r="I129" s="60" t="s">
        <v>305</v>
      </c>
      <c r="J129" s="132" t="s">
        <v>274</v>
      </c>
      <c r="K129" s="56">
        <v>8</v>
      </c>
      <c r="L129" s="125" t="s">
        <v>306</v>
      </c>
      <c r="M129" s="55" t="s">
        <v>33</v>
      </c>
      <c r="N129" s="45" t="str">
        <f>CONCATENATE(L129,M129)</f>
        <v>Ф0812К</v>
      </c>
      <c r="O129" s="45" t="str">
        <f>CONCATENATE(B129,"-",F129,G129,H129,"-",I129)</f>
        <v>м -СГД-28102005</v>
      </c>
      <c r="P129" s="27">
        <v>2</v>
      </c>
      <c r="Q129" s="27"/>
      <c r="R129" s="27"/>
      <c r="S129" s="47">
        <f>SUM(P129:R129)</f>
        <v>2</v>
      </c>
      <c r="T129" s="55">
        <v>21</v>
      </c>
      <c r="U129" s="57">
        <f>S129/T129</f>
        <v>9.5238095238095233E-2</v>
      </c>
      <c r="V129" s="48" t="str">
        <f>IF(S129&gt;75%*T129,"Победитель",IF(S129&gt;50%*T129,"Призёр","Участник"))</f>
        <v>Участник</v>
      </c>
    </row>
    <row r="130" spans="1:22">
      <c r="A130" s="122">
        <v>116</v>
      </c>
      <c r="B130" s="53" t="s">
        <v>81</v>
      </c>
      <c r="C130" s="123" t="s">
        <v>407</v>
      </c>
      <c r="D130" s="123" t="s">
        <v>331</v>
      </c>
      <c r="E130" s="123" t="s">
        <v>98</v>
      </c>
      <c r="F130" s="51" t="str">
        <f>LEFT(C130,1)</f>
        <v>Н</v>
      </c>
      <c r="G130" s="51" t="str">
        <f>LEFT(D130,1)</f>
        <v>М</v>
      </c>
      <c r="H130" s="51" t="str">
        <f>LEFT(E130,1)</f>
        <v>С</v>
      </c>
      <c r="I130" s="66" t="s">
        <v>408</v>
      </c>
      <c r="J130" s="123" t="s">
        <v>362</v>
      </c>
      <c r="K130" s="2">
        <v>8</v>
      </c>
      <c r="L130" s="128" t="s">
        <v>54</v>
      </c>
      <c r="M130" s="55" t="s">
        <v>29</v>
      </c>
      <c r="N130" s="45" t="str">
        <f>CONCATENATE(L130,M130)</f>
        <v>Ф0801М</v>
      </c>
      <c r="O130" s="45" t="str">
        <f>CONCATENATE(B130,"-",F130,G130,H130,"-",I130)</f>
        <v>м-НМС-19052005</v>
      </c>
      <c r="P130" s="27">
        <v>2</v>
      </c>
      <c r="Q130" s="27"/>
      <c r="R130" s="27"/>
      <c r="S130" s="47">
        <f>SUM(P130:R130)</f>
        <v>2</v>
      </c>
      <c r="T130" s="55">
        <v>21</v>
      </c>
      <c r="U130" s="57">
        <f>S130/T130</f>
        <v>9.5238095238095233E-2</v>
      </c>
      <c r="V130" s="48" t="str">
        <f>IF(S130&gt;75%*T130,"Победитель",IF(S130&gt;50%*T130,"Призёр","Участник"))</f>
        <v>Участник</v>
      </c>
    </row>
    <row r="131" spans="1:22">
      <c r="A131" s="122">
        <v>117</v>
      </c>
      <c r="B131" s="103" t="s">
        <v>29</v>
      </c>
      <c r="C131" s="17" t="s">
        <v>461</v>
      </c>
      <c r="D131" s="17" t="s">
        <v>87</v>
      </c>
      <c r="E131" s="17" t="s">
        <v>39</v>
      </c>
      <c r="F131" s="51" t="str">
        <f>LEFT(C131,1)</f>
        <v>К</v>
      </c>
      <c r="G131" s="51" t="str">
        <f>LEFT(D131,1)</f>
        <v>Д</v>
      </c>
      <c r="H131" s="51" t="str">
        <f>LEFT(E131,1)</f>
        <v>А</v>
      </c>
      <c r="I131" s="65" t="s">
        <v>462</v>
      </c>
      <c r="J131" s="18" t="s">
        <v>456</v>
      </c>
      <c r="K131" s="103">
        <v>8</v>
      </c>
      <c r="L131" s="134" t="s">
        <v>59</v>
      </c>
      <c r="M131" s="55" t="s">
        <v>454</v>
      </c>
      <c r="N131" s="45" t="str">
        <f>CONCATENATE(L131,M131)</f>
        <v>Ф0802Е</v>
      </c>
      <c r="O131" s="45" t="str">
        <f>CONCATENATE(B131,"-",F131,G131,H131,"-",I131)</f>
        <v>М-КДА-17.06.2006</v>
      </c>
      <c r="P131" s="62">
        <v>1</v>
      </c>
      <c r="Q131" s="62"/>
      <c r="R131" s="27"/>
      <c r="S131" s="47">
        <f>SUM(P131:R131)</f>
        <v>1</v>
      </c>
      <c r="T131" s="55">
        <v>21</v>
      </c>
      <c r="U131" s="57">
        <f>S131/T131</f>
        <v>4.7619047619047616E-2</v>
      </c>
      <c r="V131" s="48" t="str">
        <f>IF(S131&gt;75%*T131,"Победитель",IF(S131&gt;50%*T131,"Призёр","Участник"))</f>
        <v>Участник</v>
      </c>
    </row>
    <row r="132" spans="1:22">
      <c r="A132" s="122">
        <v>118</v>
      </c>
      <c r="B132" s="53" t="s">
        <v>29</v>
      </c>
      <c r="C132" s="123" t="s">
        <v>606</v>
      </c>
      <c r="D132" s="123" t="s">
        <v>607</v>
      </c>
      <c r="E132" s="123" t="s">
        <v>39</v>
      </c>
      <c r="F132" s="51" t="str">
        <f>LEFT(C132,1)</f>
        <v>А</v>
      </c>
      <c r="G132" s="51" t="str">
        <f>LEFT(D132,1)</f>
        <v>Р</v>
      </c>
      <c r="H132" s="51" t="str">
        <f>LEFT(E132,1)</f>
        <v>А</v>
      </c>
      <c r="I132" s="59" t="s">
        <v>608</v>
      </c>
      <c r="J132" s="50" t="s">
        <v>556</v>
      </c>
      <c r="K132" s="53">
        <v>8</v>
      </c>
      <c r="L132" s="128" t="s">
        <v>609</v>
      </c>
      <c r="M132" s="55" t="s">
        <v>459</v>
      </c>
      <c r="N132" s="45" t="str">
        <f>CONCATENATE(L132,M132)</f>
        <v>ф0807В</v>
      </c>
      <c r="O132" s="45" t="str">
        <f>CONCATENATE(B132,"-",F132,G132,H132,"-",I132)</f>
        <v>М-АРА-28112005</v>
      </c>
      <c r="P132" s="27">
        <v>0</v>
      </c>
      <c r="Q132" s="27">
        <v>0</v>
      </c>
      <c r="R132" s="27"/>
      <c r="S132" s="47">
        <f>SUM(P132:R132)</f>
        <v>0</v>
      </c>
      <c r="T132" s="55">
        <v>21</v>
      </c>
      <c r="U132" s="57">
        <f>S132/T132</f>
        <v>0</v>
      </c>
      <c r="V132" s="48" t="str">
        <f>IF(S132&gt;75%*T132,"Победитель",IF(S132&gt;50%*T132,"Призёр","Участник"))</f>
        <v>Участник</v>
      </c>
    </row>
    <row r="133" spans="1:22">
      <c r="A133" s="122">
        <v>119</v>
      </c>
      <c r="B133" s="128" t="s">
        <v>14</v>
      </c>
      <c r="C133" s="73" t="s">
        <v>250</v>
      </c>
      <c r="D133" s="73" t="s">
        <v>168</v>
      </c>
      <c r="E133" s="73" t="s">
        <v>148</v>
      </c>
      <c r="F133" s="51" t="str">
        <f>LEFT(C133,1)</f>
        <v>Т</v>
      </c>
      <c r="G133" s="51" t="str">
        <f>LEFT(D133,1)</f>
        <v>Д</v>
      </c>
      <c r="H133" s="51" t="str">
        <f>LEFT(E133,1)</f>
        <v>Д</v>
      </c>
      <c r="I133" s="74">
        <v>21092004</v>
      </c>
      <c r="J133" s="113" t="s">
        <v>243</v>
      </c>
      <c r="K133" s="128">
        <v>9</v>
      </c>
      <c r="L133" s="113" t="s">
        <v>251</v>
      </c>
      <c r="M133" s="55" t="s">
        <v>40</v>
      </c>
      <c r="N133" s="45" t="str">
        <f>CONCATENATE(L133,M133)</f>
        <v>Ф0904А</v>
      </c>
      <c r="O133" s="45" t="str">
        <f>CONCATENATE(B133,"-",F133,G133,H133,"-",I133)</f>
        <v>Ж-ТДД-21092004</v>
      </c>
      <c r="P133" s="27">
        <v>10</v>
      </c>
      <c r="Q133" s="27">
        <v>19</v>
      </c>
      <c r="R133" s="27"/>
      <c r="S133" s="47">
        <f>SUM(P133:R133)</f>
        <v>29</v>
      </c>
      <c r="T133" s="55">
        <v>34</v>
      </c>
      <c r="U133" s="57">
        <f>S133/T133</f>
        <v>0.8529411764705882</v>
      </c>
      <c r="V133" s="92" t="str">
        <f>IF(S133&gt;75%*T133,"Победитель",IF(S133&gt;50%*T133,"Призёр","Участник"))</f>
        <v>Победитель</v>
      </c>
    </row>
    <row r="134" spans="1:22">
      <c r="A134" s="122">
        <v>120</v>
      </c>
      <c r="B134" s="53" t="s">
        <v>29</v>
      </c>
      <c r="C134" s="53" t="s">
        <v>588</v>
      </c>
      <c r="D134" s="53" t="s">
        <v>91</v>
      </c>
      <c r="E134" s="53" t="s">
        <v>84</v>
      </c>
      <c r="F134" s="51" t="str">
        <f>LEFT(C134,1)</f>
        <v>Д</v>
      </c>
      <c r="G134" s="51" t="str">
        <f>LEFT(D134,1)</f>
        <v>А</v>
      </c>
      <c r="H134" s="51" t="str">
        <f>LEFT(E134,1)</f>
        <v>А</v>
      </c>
      <c r="I134" s="59" t="s">
        <v>624</v>
      </c>
      <c r="J134" s="50" t="s">
        <v>556</v>
      </c>
      <c r="K134" s="53">
        <v>9</v>
      </c>
      <c r="L134" s="128" t="s">
        <v>625</v>
      </c>
      <c r="M134" s="55" t="s">
        <v>459</v>
      </c>
      <c r="N134" s="45" t="str">
        <f>CONCATENATE(L134,M134)</f>
        <v>ф0916В</v>
      </c>
      <c r="O134" s="45" t="str">
        <f>CONCATENATE(B134,"-",F134,G134,H134,"-",I134)</f>
        <v>М-ДАА-18102004</v>
      </c>
      <c r="P134" s="27">
        <v>9</v>
      </c>
      <c r="Q134" s="27">
        <v>14</v>
      </c>
      <c r="R134" s="27"/>
      <c r="S134" s="47">
        <f>SUM(P134:R134)</f>
        <v>23</v>
      </c>
      <c r="T134" s="55">
        <v>34</v>
      </c>
      <c r="U134" s="57">
        <f>S134/T134</f>
        <v>0.67647058823529416</v>
      </c>
      <c r="V134" s="92" t="str">
        <f>IF(S134&gt;75%*T134,"Победитель",IF(S134&gt;50%*T134,"Призёр","Участник"))</f>
        <v>Призёр</v>
      </c>
    </row>
    <row r="135" spans="1:22">
      <c r="A135" s="122">
        <v>121</v>
      </c>
      <c r="B135" s="53" t="s">
        <v>81</v>
      </c>
      <c r="C135" s="53" t="s">
        <v>431</v>
      </c>
      <c r="D135" s="53" t="s">
        <v>331</v>
      </c>
      <c r="E135" s="53" t="s">
        <v>45</v>
      </c>
      <c r="F135" s="51" t="str">
        <f>LEFT(C135,1)</f>
        <v>Т</v>
      </c>
      <c r="G135" s="51" t="str">
        <f>LEFT(D135,1)</f>
        <v>М</v>
      </c>
      <c r="H135" s="51" t="str">
        <f>LEFT(E135,1)</f>
        <v>А</v>
      </c>
      <c r="I135" s="66" t="s">
        <v>432</v>
      </c>
      <c r="J135" s="123" t="s">
        <v>362</v>
      </c>
      <c r="K135" s="2">
        <v>9</v>
      </c>
      <c r="L135" s="128" t="s">
        <v>336</v>
      </c>
      <c r="M135" s="55" t="s">
        <v>29</v>
      </c>
      <c r="N135" s="45" t="str">
        <f>CONCATENATE(L135,M135)</f>
        <v>Ф0906М</v>
      </c>
      <c r="O135" s="45" t="str">
        <f>CONCATENATE(B135,"-",F135,G135,H135,"-",I135)</f>
        <v>м-ТМА-20042004</v>
      </c>
      <c r="P135" s="27">
        <v>6</v>
      </c>
      <c r="Q135" s="27">
        <v>15</v>
      </c>
      <c r="R135" s="27"/>
      <c r="S135" s="47">
        <f>SUM(P135:R135)</f>
        <v>21</v>
      </c>
      <c r="T135" s="55">
        <v>34</v>
      </c>
      <c r="U135" s="57">
        <f>S135/T135</f>
        <v>0.61764705882352944</v>
      </c>
      <c r="V135" s="92" t="str">
        <f>IF(S135&gt;75%*T135,"Победитель",IF(S135&gt;50%*T135,"Призёр","Участник"))</f>
        <v>Призёр</v>
      </c>
    </row>
    <row r="136" spans="1:22">
      <c r="A136" s="122">
        <v>122</v>
      </c>
      <c r="B136" s="53" t="s">
        <v>29</v>
      </c>
      <c r="C136" s="26" t="s">
        <v>265</v>
      </c>
      <c r="D136" s="26" t="s">
        <v>266</v>
      </c>
      <c r="E136" s="26" t="s">
        <v>39</v>
      </c>
      <c r="F136" s="51" t="str">
        <f>LEFT(C136,1)</f>
        <v>В</v>
      </c>
      <c r="G136" s="51" t="str">
        <f>LEFT(D136,1)</f>
        <v>Н</v>
      </c>
      <c r="H136" s="51" t="str">
        <f>LEFT(E136,1)</f>
        <v>А</v>
      </c>
      <c r="I136" s="72">
        <v>8032004</v>
      </c>
      <c r="J136" s="50" t="s">
        <v>243</v>
      </c>
      <c r="K136" s="53">
        <v>9</v>
      </c>
      <c r="L136" s="125" t="s">
        <v>267</v>
      </c>
      <c r="M136" s="55" t="s">
        <v>40</v>
      </c>
      <c r="N136" s="45" t="str">
        <f>CONCATENATE(L136,M136)</f>
        <v>Ф0916А</v>
      </c>
      <c r="O136" s="45" t="str">
        <f>CONCATENATE(B136,"-",F136,G136,H136,"-",I136)</f>
        <v>М-ВНА-8032004</v>
      </c>
      <c r="P136" s="27">
        <v>6</v>
      </c>
      <c r="Q136" s="27">
        <v>14</v>
      </c>
      <c r="R136" s="27"/>
      <c r="S136" s="47">
        <f>SUM(P136:R136)</f>
        <v>20</v>
      </c>
      <c r="T136" s="55">
        <v>34</v>
      </c>
      <c r="U136" s="57">
        <f>S136/T136</f>
        <v>0.58823529411764708</v>
      </c>
      <c r="V136" s="48" t="str">
        <f>IF(S136&gt;75%*T136,"Победитель",IF(S136&gt;50%*T136,"Призёр","Участник"))</f>
        <v>Призёр</v>
      </c>
    </row>
    <row r="137" spans="1:22">
      <c r="A137" s="122">
        <v>123</v>
      </c>
      <c r="B137" s="53" t="s">
        <v>76</v>
      </c>
      <c r="C137" s="53" t="s">
        <v>435</v>
      </c>
      <c r="D137" s="53" t="s">
        <v>168</v>
      </c>
      <c r="E137" s="53" t="s">
        <v>62</v>
      </c>
      <c r="F137" s="51" t="str">
        <f>LEFT(C137,1)</f>
        <v>Б</v>
      </c>
      <c r="G137" s="51" t="str">
        <f>LEFT(D137,1)</f>
        <v>Д</v>
      </c>
      <c r="H137" s="51" t="str">
        <f>LEFT(E137,1)</f>
        <v>А</v>
      </c>
      <c r="I137" s="66" t="s">
        <v>424</v>
      </c>
      <c r="J137" s="123" t="s">
        <v>362</v>
      </c>
      <c r="K137" s="2">
        <v>9</v>
      </c>
      <c r="L137" s="128" t="s">
        <v>436</v>
      </c>
      <c r="M137" s="55" t="s">
        <v>29</v>
      </c>
      <c r="N137" s="45" t="str">
        <f>CONCATENATE(L137,M137)</f>
        <v>Ф0908М</v>
      </c>
      <c r="O137" s="45" t="str">
        <f>CONCATENATE(B137,"-",F137,G137,H137,"-",I137)</f>
        <v>ж-БДА-26012005</v>
      </c>
      <c r="P137" s="27">
        <v>10</v>
      </c>
      <c r="Q137" s="27">
        <v>10</v>
      </c>
      <c r="R137" s="27"/>
      <c r="S137" s="47">
        <f>SUM(P137:R137)</f>
        <v>20</v>
      </c>
      <c r="T137" s="55">
        <v>34</v>
      </c>
      <c r="U137" s="57">
        <f>S137/T137</f>
        <v>0.58823529411764708</v>
      </c>
      <c r="V137" s="48" t="str">
        <f>IF(S137&gt;75%*T137,"Победитель",IF(S137&gt;50%*T137,"Призёр","Участник"))</f>
        <v>Призёр</v>
      </c>
    </row>
    <row r="138" spans="1:22">
      <c r="A138" s="122">
        <v>124</v>
      </c>
      <c r="B138" s="128" t="s">
        <v>14</v>
      </c>
      <c r="C138" s="73" t="s">
        <v>252</v>
      </c>
      <c r="D138" s="73" t="s">
        <v>253</v>
      </c>
      <c r="E138" s="73" t="s">
        <v>246</v>
      </c>
      <c r="F138" s="51" t="str">
        <f>LEFT(C138,1)</f>
        <v>В</v>
      </c>
      <c r="G138" s="51" t="str">
        <f>LEFT(D138,1)</f>
        <v>Е</v>
      </c>
      <c r="H138" s="51" t="str">
        <f>LEFT(E138,1)</f>
        <v>А</v>
      </c>
      <c r="I138" s="74">
        <v>20022004</v>
      </c>
      <c r="J138" s="113" t="s">
        <v>243</v>
      </c>
      <c r="K138" s="128">
        <v>9</v>
      </c>
      <c r="L138" s="113" t="s">
        <v>254</v>
      </c>
      <c r="M138" s="55" t="s">
        <v>40</v>
      </c>
      <c r="N138" s="45" t="str">
        <f>CONCATENATE(L138,M138)</f>
        <v>Ф0905А</v>
      </c>
      <c r="O138" s="45" t="str">
        <f>CONCATENATE(B138,"-",F138,G138,H138,"-",I138)</f>
        <v>Ж-ВЕА-20022004</v>
      </c>
      <c r="P138" s="27">
        <v>8</v>
      </c>
      <c r="Q138" s="27">
        <v>11</v>
      </c>
      <c r="R138" s="27"/>
      <c r="S138" s="47">
        <f>SUM(P138:R138)</f>
        <v>19</v>
      </c>
      <c r="T138" s="55">
        <v>34</v>
      </c>
      <c r="U138" s="57">
        <f>S138/T138</f>
        <v>0.55882352941176472</v>
      </c>
      <c r="V138" s="48" t="str">
        <f>IF(S138&gt;75%*T138,"Победитель",IF(S138&gt;50%*T138,"Призёр","Участник"))</f>
        <v>Призёр</v>
      </c>
    </row>
    <row r="139" spans="1:22">
      <c r="A139" s="122">
        <v>125</v>
      </c>
      <c r="B139" s="53" t="s">
        <v>29</v>
      </c>
      <c r="C139" s="53" t="s">
        <v>697</v>
      </c>
      <c r="D139" s="53" t="s">
        <v>266</v>
      </c>
      <c r="E139" s="53" t="s">
        <v>39</v>
      </c>
      <c r="F139" s="51" t="str">
        <f>LEFT(C139,1)</f>
        <v>П</v>
      </c>
      <c r="G139" s="51" t="str">
        <f>LEFT(D139,1)</f>
        <v>Н</v>
      </c>
      <c r="H139" s="51" t="str">
        <f>LEFT(E139,1)</f>
        <v>А</v>
      </c>
      <c r="I139" s="66">
        <v>28012004</v>
      </c>
      <c r="J139" s="53" t="s">
        <v>683</v>
      </c>
      <c r="K139" s="2">
        <v>9</v>
      </c>
      <c r="L139" s="128" t="s">
        <v>254</v>
      </c>
      <c r="M139" s="55" t="s">
        <v>23</v>
      </c>
      <c r="N139" s="122" t="str">
        <f>CONCATENATE(L139,M139)</f>
        <v>Ф0905С</v>
      </c>
      <c r="O139" s="45" t="str">
        <f>CONCATENATE(B139,"-",F139,G139,H139,"-",I139)</f>
        <v>М-ПНА-28012004</v>
      </c>
      <c r="P139" s="27">
        <v>9</v>
      </c>
      <c r="Q139" s="27">
        <v>10</v>
      </c>
      <c r="R139" s="27"/>
      <c r="S139" s="47">
        <f>SUM(P139:R139)</f>
        <v>19</v>
      </c>
      <c r="T139" s="55">
        <v>34</v>
      </c>
      <c r="U139" s="57">
        <f>S139/T139</f>
        <v>0.55882352941176472</v>
      </c>
      <c r="V139" s="48" t="str">
        <f>IF(S139&gt;75%*T139,"Победитель",IF(S139&gt;50%*T139,"Призёр","Участник"))</f>
        <v>Призёр</v>
      </c>
    </row>
    <row r="140" spans="1:22">
      <c r="A140" s="122">
        <v>126</v>
      </c>
      <c r="B140" s="53" t="s">
        <v>14</v>
      </c>
      <c r="C140" s="26" t="s">
        <v>258</v>
      </c>
      <c r="D140" s="26" t="s">
        <v>259</v>
      </c>
      <c r="E140" s="26" t="s">
        <v>260</v>
      </c>
      <c r="F140" s="51" t="str">
        <f>LEFT(C140,1)</f>
        <v>А</v>
      </c>
      <c r="G140" s="51" t="str">
        <f>LEFT(D140,1)</f>
        <v>А</v>
      </c>
      <c r="H140" s="51" t="str">
        <f>LEFT(E140,1)</f>
        <v>В</v>
      </c>
      <c r="I140" s="72">
        <v>25032004</v>
      </c>
      <c r="J140" s="120" t="s">
        <v>243</v>
      </c>
      <c r="K140" s="123">
        <v>9</v>
      </c>
      <c r="L140" s="125" t="s">
        <v>261</v>
      </c>
      <c r="M140" s="55" t="s">
        <v>40</v>
      </c>
      <c r="N140" s="45" t="str">
        <f>CONCATENATE(L140,M140)</f>
        <v>Ф0914А</v>
      </c>
      <c r="O140" s="45" t="str">
        <f>CONCATENATE(B140,"-",F140,G140,H140,"-",I140)</f>
        <v>Ж-ААВ-25032004</v>
      </c>
      <c r="P140" s="27">
        <v>7</v>
      </c>
      <c r="Q140" s="27">
        <v>11</v>
      </c>
      <c r="R140" s="27"/>
      <c r="S140" s="47">
        <f>SUM(P140:R140)</f>
        <v>18</v>
      </c>
      <c r="T140" s="55">
        <v>34</v>
      </c>
      <c r="U140" s="57">
        <f>S140/T140</f>
        <v>0.52941176470588236</v>
      </c>
      <c r="V140" s="48" t="str">
        <f>IF(S140&gt;75%*T140,"Победитель",IF(S140&gt;50%*T140,"Призёр","Участник"))</f>
        <v>Призёр</v>
      </c>
    </row>
    <row r="141" spans="1:22">
      <c r="A141" s="122">
        <v>127</v>
      </c>
      <c r="B141" s="53" t="s">
        <v>14</v>
      </c>
      <c r="C141" s="26" t="s">
        <v>262</v>
      </c>
      <c r="D141" s="26" t="s">
        <v>263</v>
      </c>
      <c r="E141" s="26" t="s">
        <v>246</v>
      </c>
      <c r="F141" s="51" t="str">
        <f>LEFT(C141,1)</f>
        <v>С</v>
      </c>
      <c r="G141" s="51" t="str">
        <f>LEFT(D141,1)</f>
        <v>А</v>
      </c>
      <c r="H141" s="51" t="str">
        <f>LEFT(E141,1)</f>
        <v>А</v>
      </c>
      <c r="I141" s="72">
        <v>7042004</v>
      </c>
      <c r="J141" s="120" t="s">
        <v>243</v>
      </c>
      <c r="K141" s="123">
        <v>9</v>
      </c>
      <c r="L141" s="125" t="s">
        <v>264</v>
      </c>
      <c r="M141" s="55" t="s">
        <v>40</v>
      </c>
      <c r="N141" s="45" t="str">
        <f>CONCATENATE(L141,M141)</f>
        <v>Ф0915А</v>
      </c>
      <c r="O141" s="45" t="str">
        <f>CONCATENATE(B141,"-",F141,G141,H141,"-",I141)</f>
        <v>Ж-САА-7042004</v>
      </c>
      <c r="P141" s="27">
        <v>7</v>
      </c>
      <c r="Q141" s="27">
        <v>10</v>
      </c>
      <c r="R141" s="27"/>
      <c r="S141" s="47">
        <f>SUM(P141:R141)</f>
        <v>17</v>
      </c>
      <c r="T141" s="55">
        <v>34</v>
      </c>
      <c r="U141" s="57">
        <f>S141/T141</f>
        <v>0.5</v>
      </c>
      <c r="V141" s="48" t="s">
        <v>729</v>
      </c>
    </row>
    <row r="142" spans="1:22">
      <c r="A142" s="122">
        <v>128</v>
      </c>
      <c r="B142" s="123" t="s">
        <v>29</v>
      </c>
      <c r="C142" s="123" t="s">
        <v>541</v>
      </c>
      <c r="D142" s="123" t="s">
        <v>91</v>
      </c>
      <c r="E142" s="123" t="s">
        <v>388</v>
      </c>
      <c r="F142" s="51" t="str">
        <f>LEFT(C142,1)</f>
        <v>И</v>
      </c>
      <c r="G142" s="51" t="str">
        <f>LEFT(D142,1)</f>
        <v>А</v>
      </c>
      <c r="H142" s="51" t="str">
        <f>LEFT(E142,1)</f>
        <v>К</v>
      </c>
      <c r="I142" s="66" t="s">
        <v>542</v>
      </c>
      <c r="J142" s="123" t="s">
        <v>537</v>
      </c>
      <c r="K142" s="2">
        <v>9</v>
      </c>
      <c r="L142" s="128" t="s">
        <v>64</v>
      </c>
      <c r="M142" s="55" t="s">
        <v>14</v>
      </c>
      <c r="N142" s="45" t="s">
        <v>64</v>
      </c>
      <c r="O142" s="45" t="str">
        <f>CONCATENATE(B142,"-",F142,G142,H142,"-",I142)</f>
        <v>М-ИАК-05032005</v>
      </c>
      <c r="P142" s="27">
        <v>7</v>
      </c>
      <c r="Q142" s="27">
        <v>10</v>
      </c>
      <c r="R142" s="27">
        <v>0</v>
      </c>
      <c r="S142" s="47">
        <f>SUM(P142:R142)</f>
        <v>17</v>
      </c>
      <c r="T142" s="55">
        <v>34</v>
      </c>
      <c r="U142" s="57">
        <f>S142/T142</f>
        <v>0.5</v>
      </c>
      <c r="V142" s="48" t="s">
        <v>729</v>
      </c>
    </row>
    <row r="143" spans="1:22">
      <c r="A143" s="122">
        <v>129</v>
      </c>
      <c r="B143" s="123" t="s">
        <v>81</v>
      </c>
      <c r="C143" s="123" t="s">
        <v>429</v>
      </c>
      <c r="D143" s="123" t="s">
        <v>38</v>
      </c>
      <c r="E143" s="123" t="s">
        <v>101</v>
      </c>
      <c r="F143" s="51" t="str">
        <f>LEFT(C143,1)</f>
        <v>К</v>
      </c>
      <c r="G143" s="51" t="str">
        <f>LEFT(D143,1)</f>
        <v>А</v>
      </c>
      <c r="H143" s="51" t="str">
        <f>LEFT(E143,1)</f>
        <v>В</v>
      </c>
      <c r="I143" s="66" t="s">
        <v>430</v>
      </c>
      <c r="J143" s="123" t="s">
        <v>362</v>
      </c>
      <c r="K143" s="2">
        <v>9</v>
      </c>
      <c r="L143" s="128" t="s">
        <v>254</v>
      </c>
      <c r="M143" s="55" t="s">
        <v>29</v>
      </c>
      <c r="N143" s="45" t="str">
        <f>CONCATENATE(L143,M143)</f>
        <v>Ф0905М</v>
      </c>
      <c r="O143" s="45" t="str">
        <f>CONCATENATE(B143,"-",F143,G143,H143,"-",I143)</f>
        <v>м-КАВ-16092004</v>
      </c>
      <c r="P143" s="27">
        <v>7</v>
      </c>
      <c r="Q143" s="27">
        <v>10</v>
      </c>
      <c r="R143" s="27"/>
      <c r="S143" s="47">
        <f>SUM(P143:R143)</f>
        <v>17</v>
      </c>
      <c r="T143" s="55">
        <v>34</v>
      </c>
      <c r="U143" s="57">
        <f>S143/T143</f>
        <v>0.5</v>
      </c>
      <c r="V143" s="48" t="s">
        <v>729</v>
      </c>
    </row>
    <row r="144" spans="1:22">
      <c r="A144" s="122">
        <v>130</v>
      </c>
      <c r="B144" s="123" t="s">
        <v>29</v>
      </c>
      <c r="C144" s="123" t="s">
        <v>695</v>
      </c>
      <c r="D144" s="123" t="s">
        <v>266</v>
      </c>
      <c r="E144" s="123" t="s">
        <v>45</v>
      </c>
      <c r="F144" s="51" t="str">
        <f>LEFT(C144,1)</f>
        <v>М</v>
      </c>
      <c r="G144" s="51" t="str">
        <f>LEFT(D144,1)</f>
        <v>Н</v>
      </c>
      <c r="H144" s="51" t="str">
        <f>LEFT(E144,1)</f>
        <v>А</v>
      </c>
      <c r="I144" s="66">
        <v>24082004</v>
      </c>
      <c r="J144" s="123" t="s">
        <v>683</v>
      </c>
      <c r="K144" s="2">
        <v>9</v>
      </c>
      <c r="L144" s="128" t="s">
        <v>249</v>
      </c>
      <c r="M144" s="55" t="s">
        <v>23</v>
      </c>
      <c r="N144" s="122" t="str">
        <f>CONCATENATE(L144,M144)</f>
        <v>Ф0903С</v>
      </c>
      <c r="O144" s="45" t="str">
        <f>CONCATENATE(B144,"-",F144,G144,H144,"-",I144)</f>
        <v>М-МНА-24082004</v>
      </c>
      <c r="P144" s="27">
        <v>6</v>
      </c>
      <c r="Q144" s="27">
        <v>11</v>
      </c>
      <c r="R144" s="27"/>
      <c r="S144" s="47">
        <f>SUM(P144:R144)</f>
        <v>17</v>
      </c>
      <c r="T144" s="55">
        <v>34</v>
      </c>
      <c r="U144" s="57">
        <f>S144/T144</f>
        <v>0.5</v>
      </c>
      <c r="V144" s="48" t="s">
        <v>729</v>
      </c>
    </row>
    <row r="145" spans="1:22">
      <c r="A145" s="122">
        <v>131</v>
      </c>
      <c r="B145" s="123" t="s">
        <v>81</v>
      </c>
      <c r="C145" s="123" t="s">
        <v>394</v>
      </c>
      <c r="D145" s="123" t="s">
        <v>129</v>
      </c>
      <c r="E145" s="123" t="s">
        <v>437</v>
      </c>
      <c r="F145" s="51" t="str">
        <f>LEFT(C145,1)</f>
        <v>С</v>
      </c>
      <c r="G145" s="51" t="str">
        <f>LEFT(D145,1)</f>
        <v>И</v>
      </c>
      <c r="H145" s="51" t="str">
        <f>LEFT(E145,1)</f>
        <v>В</v>
      </c>
      <c r="I145" s="66" t="s">
        <v>438</v>
      </c>
      <c r="J145" s="123" t="s">
        <v>362</v>
      </c>
      <c r="K145" s="2">
        <v>9</v>
      </c>
      <c r="L145" s="128" t="s">
        <v>218</v>
      </c>
      <c r="M145" s="55" t="s">
        <v>29</v>
      </c>
      <c r="N145" s="45" t="str">
        <f>CONCATENATE(L145,M145)</f>
        <v>Ф0909М</v>
      </c>
      <c r="O145" s="45" t="str">
        <f>CONCATENATE(B145,"-",F145,G145,H145,"-",I145)</f>
        <v>м-СИВ-07072004</v>
      </c>
      <c r="P145" s="27">
        <v>9</v>
      </c>
      <c r="Q145" s="27">
        <v>7</v>
      </c>
      <c r="R145" s="27"/>
      <c r="S145" s="47">
        <f>SUM(P145:R145)</f>
        <v>16</v>
      </c>
      <c r="T145" s="55">
        <v>34</v>
      </c>
      <c r="U145" s="57">
        <f>S145/T145</f>
        <v>0.47058823529411764</v>
      </c>
      <c r="V145" s="48" t="str">
        <f>IF(S145&gt;75%*T145,"Победитель",IF(S145&gt;50%*T145,"Призёр","Участник"))</f>
        <v>Участник</v>
      </c>
    </row>
    <row r="146" spans="1:22">
      <c r="A146" s="122">
        <v>132</v>
      </c>
      <c r="B146" s="123" t="s">
        <v>29</v>
      </c>
      <c r="C146" s="123" t="s">
        <v>622</v>
      </c>
      <c r="D146" s="123" t="s">
        <v>266</v>
      </c>
      <c r="E146" s="123" t="s">
        <v>304</v>
      </c>
      <c r="F146" s="51" t="str">
        <f>LEFT(C146,1)</f>
        <v>А</v>
      </c>
      <c r="G146" s="51" t="str">
        <f>LEFT(D146,1)</f>
        <v>Н</v>
      </c>
      <c r="H146" s="51" t="str">
        <f>LEFT(E146,1)</f>
        <v>Д</v>
      </c>
      <c r="I146" s="59" t="s">
        <v>623</v>
      </c>
      <c r="J146" s="120" t="s">
        <v>556</v>
      </c>
      <c r="K146" s="123">
        <v>9</v>
      </c>
      <c r="L146" s="128" t="s">
        <v>69</v>
      </c>
      <c r="M146" s="55" t="s">
        <v>459</v>
      </c>
      <c r="N146" s="45" t="str">
        <f>CONCATENATE(L146,M146)</f>
        <v>Ф0902В</v>
      </c>
      <c r="O146" s="45" t="str">
        <f>CONCATENATE(B146,"-",F146,G146,H146,"-",I146)</f>
        <v>М-АНД-24022004</v>
      </c>
      <c r="P146" s="27">
        <v>4</v>
      </c>
      <c r="Q146" s="27">
        <v>11</v>
      </c>
      <c r="R146" s="27"/>
      <c r="S146" s="47">
        <f>SUM(P146:R146)</f>
        <v>15</v>
      </c>
      <c r="T146" s="55">
        <v>34</v>
      </c>
      <c r="U146" s="57">
        <f>S146/T146</f>
        <v>0.44117647058823528</v>
      </c>
      <c r="V146" s="48" t="str">
        <f>IF(S146&gt;75%*T146,"Победитель",IF(S146&gt;50%*T146,"Призёр","Участник"))</f>
        <v>Участник</v>
      </c>
    </row>
    <row r="147" spans="1:22">
      <c r="A147" s="122">
        <v>133</v>
      </c>
      <c r="B147" s="123" t="s">
        <v>14</v>
      </c>
      <c r="C147" s="123" t="s">
        <v>546</v>
      </c>
      <c r="D147" s="123" t="s">
        <v>135</v>
      </c>
      <c r="E147" s="123" t="s">
        <v>246</v>
      </c>
      <c r="F147" s="51" t="str">
        <f>LEFT(C147,1)</f>
        <v>М</v>
      </c>
      <c r="G147" s="51" t="str">
        <f>LEFT(D147,1)</f>
        <v>А</v>
      </c>
      <c r="H147" s="51" t="str">
        <f>LEFT(E147,1)</f>
        <v>А</v>
      </c>
      <c r="I147" s="66" t="s">
        <v>547</v>
      </c>
      <c r="J147" s="123" t="s">
        <v>545</v>
      </c>
      <c r="K147" s="2">
        <v>9</v>
      </c>
      <c r="L147" s="128" t="s">
        <v>251</v>
      </c>
      <c r="M147" s="55" t="s">
        <v>488</v>
      </c>
      <c r="N147" s="45" t="str">
        <f>CONCATENATE(L147,M147)</f>
        <v>Ф0904З</v>
      </c>
      <c r="O147" s="45" t="str">
        <f>CONCATENATE(B147,"-",F147,G147,H147,"-",I147)</f>
        <v>Ж-МАА-12052004</v>
      </c>
      <c r="P147" s="27">
        <v>3</v>
      </c>
      <c r="Q147" s="27">
        <v>4</v>
      </c>
      <c r="R147" s="27">
        <v>8</v>
      </c>
      <c r="S147" s="47">
        <f>SUM(P147:R147)</f>
        <v>15</v>
      </c>
      <c r="T147" s="55">
        <v>34</v>
      </c>
      <c r="U147" s="57">
        <f>S147/T147</f>
        <v>0.44117647058823528</v>
      </c>
      <c r="V147" s="48" t="str">
        <f>IF(S147&gt;75%*T147,"Победитель",IF(S147&gt;50%*T147,"Призёр","Участник"))</f>
        <v>Участник</v>
      </c>
    </row>
    <row r="148" spans="1:22">
      <c r="A148" s="122">
        <v>134</v>
      </c>
      <c r="B148" s="53" t="s">
        <v>29</v>
      </c>
      <c r="C148" s="124" t="s">
        <v>519</v>
      </c>
      <c r="D148" s="124" t="s">
        <v>520</v>
      </c>
      <c r="E148" s="124" t="s">
        <v>122</v>
      </c>
      <c r="F148" s="51" t="str">
        <f>LEFT(C148,1)</f>
        <v>Б</v>
      </c>
      <c r="G148" s="51" t="str">
        <f>LEFT(D148,1)</f>
        <v>Т</v>
      </c>
      <c r="H148" s="51" t="str">
        <f>LEFT(E148,1)</f>
        <v>А</v>
      </c>
      <c r="I148" s="58" t="s">
        <v>521</v>
      </c>
      <c r="J148" s="120" t="s">
        <v>509</v>
      </c>
      <c r="K148" s="103">
        <v>9</v>
      </c>
      <c r="L148" s="134" t="s">
        <v>64</v>
      </c>
      <c r="M148" s="55" t="s">
        <v>523</v>
      </c>
      <c r="N148" s="45" t="str">
        <f>CONCATENATE(L148,M148)</f>
        <v>Ф0901И</v>
      </c>
      <c r="O148" s="45" t="str">
        <f>CONCATENATE(B148,"-",F148,G148,H148,"-",I148)</f>
        <v>М-БТА-23062004</v>
      </c>
      <c r="P148" s="27">
        <v>6</v>
      </c>
      <c r="Q148" s="27">
        <v>9</v>
      </c>
      <c r="R148" s="27"/>
      <c r="S148" s="47">
        <f>SUM(P148:R148)</f>
        <v>15</v>
      </c>
      <c r="T148" s="55">
        <v>34</v>
      </c>
      <c r="U148" s="57">
        <f>S148/T148</f>
        <v>0.44117647058823528</v>
      </c>
      <c r="V148" s="48" t="str">
        <f>IF(S148&gt;75%*T148,"Победитель",IF(S148&gt;50%*T148,"Призёр","Участник"))</f>
        <v>Участник</v>
      </c>
    </row>
    <row r="149" spans="1:22">
      <c r="A149" s="122">
        <v>135</v>
      </c>
      <c r="B149" s="53" t="s">
        <v>29</v>
      </c>
      <c r="C149" s="53" t="s">
        <v>694</v>
      </c>
      <c r="D149" s="53" t="s">
        <v>391</v>
      </c>
      <c r="E149" s="53" t="s">
        <v>32</v>
      </c>
      <c r="F149" s="51" t="str">
        <f>LEFT(C149,1)</f>
        <v>М</v>
      </c>
      <c r="G149" s="51" t="str">
        <f>LEFT(D149,1)</f>
        <v>С</v>
      </c>
      <c r="H149" s="51" t="str">
        <f>LEFT(E149,1)</f>
        <v>Е</v>
      </c>
      <c r="I149" s="66">
        <v>6032004</v>
      </c>
      <c r="J149" s="53" t="s">
        <v>683</v>
      </c>
      <c r="K149" s="2">
        <v>9</v>
      </c>
      <c r="L149" s="128" t="s">
        <v>69</v>
      </c>
      <c r="M149" s="55" t="s">
        <v>23</v>
      </c>
      <c r="N149" s="122" t="str">
        <f>CONCATENATE(L149,M149)</f>
        <v>Ф0902С</v>
      </c>
      <c r="O149" s="45" t="str">
        <f>CONCATENATE(B149,"-",F149,G149,H149,"-",I149)</f>
        <v>М-МСЕ-6032004</v>
      </c>
      <c r="P149" s="27">
        <v>4</v>
      </c>
      <c r="Q149" s="27">
        <v>11</v>
      </c>
      <c r="R149" s="27"/>
      <c r="S149" s="47">
        <f>SUM(P149:R149)</f>
        <v>15</v>
      </c>
      <c r="T149" s="55">
        <v>34</v>
      </c>
      <c r="U149" s="57">
        <f>S149/T149</f>
        <v>0.44117647058823528</v>
      </c>
      <c r="V149" s="48" t="str">
        <f>IF(S149&gt;75%*T149,"Победитель",IF(S149&gt;50%*T149,"Призёр","Участник"))</f>
        <v>Участник</v>
      </c>
    </row>
    <row r="150" spans="1:22">
      <c r="A150" s="122">
        <v>136</v>
      </c>
      <c r="B150" s="53" t="s">
        <v>76</v>
      </c>
      <c r="C150" s="123" t="s">
        <v>427</v>
      </c>
      <c r="D150" s="123" t="s">
        <v>161</v>
      </c>
      <c r="E150" s="123" t="s">
        <v>246</v>
      </c>
      <c r="F150" s="51" t="str">
        <f>LEFT(C150,1)</f>
        <v>П</v>
      </c>
      <c r="G150" s="51" t="str">
        <f>LEFT(D150,1)</f>
        <v>А</v>
      </c>
      <c r="H150" s="51" t="str">
        <f>LEFT(E150,1)</f>
        <v>А</v>
      </c>
      <c r="I150" s="66" t="s">
        <v>428</v>
      </c>
      <c r="J150" s="123" t="s">
        <v>362</v>
      </c>
      <c r="K150" s="2">
        <v>9</v>
      </c>
      <c r="L150" s="128" t="s">
        <v>251</v>
      </c>
      <c r="M150" s="55" t="s">
        <v>29</v>
      </c>
      <c r="N150" s="45" t="str">
        <f>CONCATENATE(L150,M150)</f>
        <v>Ф0904М</v>
      </c>
      <c r="O150" s="45" t="str">
        <f>CONCATENATE(B150,"-",F150,G150,H150,"-",I150)</f>
        <v>ж-ПАА-25052004</v>
      </c>
      <c r="P150" s="27">
        <v>6</v>
      </c>
      <c r="Q150" s="27">
        <v>8</v>
      </c>
      <c r="R150" s="27"/>
      <c r="S150" s="47">
        <f>SUM(P150:R150)</f>
        <v>14</v>
      </c>
      <c r="T150" s="55">
        <v>34</v>
      </c>
      <c r="U150" s="57">
        <f>S150/T150</f>
        <v>0.41176470588235292</v>
      </c>
      <c r="V150" s="48" t="str">
        <f>IF(S150&gt;75%*T150,"Победитель",IF(S150&gt;50%*T150,"Призёр","Участник"))</f>
        <v>Участник</v>
      </c>
    </row>
    <row r="151" spans="1:22">
      <c r="A151" s="122">
        <v>137</v>
      </c>
      <c r="B151" s="53" t="s">
        <v>29</v>
      </c>
      <c r="C151" s="123" t="s">
        <v>696</v>
      </c>
      <c r="D151" s="123" t="s">
        <v>331</v>
      </c>
      <c r="E151" s="123" t="s">
        <v>45</v>
      </c>
      <c r="F151" s="51" t="str">
        <f>LEFT(C151,1)</f>
        <v>М</v>
      </c>
      <c r="G151" s="51" t="str">
        <f>LEFT(D151,1)</f>
        <v>М</v>
      </c>
      <c r="H151" s="51" t="str">
        <f>LEFT(E151,1)</f>
        <v>А</v>
      </c>
      <c r="I151" s="66">
        <v>17102004</v>
      </c>
      <c r="J151" s="123" t="s">
        <v>683</v>
      </c>
      <c r="K151" s="2">
        <v>9</v>
      </c>
      <c r="L151" s="128" t="s">
        <v>251</v>
      </c>
      <c r="M151" s="55" t="s">
        <v>23</v>
      </c>
      <c r="N151" s="122" t="str">
        <f>CONCATENATE(L151,M151)</f>
        <v>Ф0904С</v>
      </c>
      <c r="O151" s="45" t="str">
        <f>CONCATENATE(B151,"-",F151,G151,H151,"-",I151)</f>
        <v>М-ММА-17102004</v>
      </c>
      <c r="P151" s="27">
        <v>3</v>
      </c>
      <c r="Q151" s="27">
        <v>11</v>
      </c>
      <c r="R151" s="27"/>
      <c r="S151" s="47">
        <f>SUM(P151:R151)</f>
        <v>14</v>
      </c>
      <c r="T151" s="55">
        <v>34</v>
      </c>
      <c r="U151" s="57">
        <f>S151/T151</f>
        <v>0.41176470588235292</v>
      </c>
      <c r="V151" s="48" t="str">
        <f>IF(S151&gt;75%*T151,"Победитель",IF(S151&gt;50%*T151,"Призёр","Участник"))</f>
        <v>Участник</v>
      </c>
    </row>
    <row r="152" spans="1:22">
      <c r="A152" s="122">
        <v>138</v>
      </c>
      <c r="B152" s="123" t="s">
        <v>81</v>
      </c>
      <c r="C152" s="123" t="s">
        <v>423</v>
      </c>
      <c r="D152" s="123" t="s">
        <v>97</v>
      </c>
      <c r="E152" s="123" t="s">
        <v>325</v>
      </c>
      <c r="F152" s="51" t="str">
        <f>LEFT(C152,1)</f>
        <v>В</v>
      </c>
      <c r="G152" s="51" t="str">
        <f>LEFT(D152,1)</f>
        <v>П</v>
      </c>
      <c r="H152" s="51" t="str">
        <f>LEFT(E152,1)</f>
        <v>П</v>
      </c>
      <c r="I152" s="66" t="s">
        <v>424</v>
      </c>
      <c r="J152" s="123" t="s">
        <v>362</v>
      </c>
      <c r="K152" s="2">
        <v>9</v>
      </c>
      <c r="L152" s="128" t="s">
        <v>69</v>
      </c>
      <c r="M152" s="55" t="s">
        <v>29</v>
      </c>
      <c r="N152" s="45" t="str">
        <f>CONCATENATE(L152,M152)</f>
        <v>Ф0902М</v>
      </c>
      <c r="O152" s="45" t="str">
        <f>CONCATENATE(B152,"-",F152,G152,H152,"-",I152)</f>
        <v>м-ВПП-26012005</v>
      </c>
      <c r="P152" s="27">
        <v>8</v>
      </c>
      <c r="Q152" s="27">
        <v>5</v>
      </c>
      <c r="R152" s="27"/>
      <c r="S152" s="47">
        <f>SUM(P152:R152)</f>
        <v>13</v>
      </c>
      <c r="T152" s="55">
        <v>34</v>
      </c>
      <c r="U152" s="57">
        <f>S152/T152</f>
        <v>0.38235294117647056</v>
      </c>
      <c r="V152" s="48" t="str">
        <f>IF(S152&gt;75%*T152,"Победитель",IF(S152&gt;50%*T152,"Призёр","Участник"))</f>
        <v>Участник</v>
      </c>
    </row>
    <row r="153" spans="1:22">
      <c r="A153" s="122">
        <v>139</v>
      </c>
      <c r="B153" s="123" t="s">
        <v>14</v>
      </c>
      <c r="C153" s="123" t="s">
        <v>626</v>
      </c>
      <c r="D153" s="123" t="s">
        <v>627</v>
      </c>
      <c r="E153" s="123" t="s">
        <v>57</v>
      </c>
      <c r="F153" s="51" t="str">
        <f>LEFT(C153,1)</f>
        <v>И</v>
      </c>
      <c r="G153" s="51" t="str">
        <f>LEFT(D153,1)</f>
        <v>А</v>
      </c>
      <c r="H153" s="51" t="str">
        <f>LEFT(E153,1)</f>
        <v>С</v>
      </c>
      <c r="I153" s="59" t="s">
        <v>628</v>
      </c>
      <c r="J153" s="120" t="s">
        <v>556</v>
      </c>
      <c r="K153" s="123">
        <v>9</v>
      </c>
      <c r="L153" s="128" t="s">
        <v>264</v>
      </c>
      <c r="M153" s="55" t="s">
        <v>459</v>
      </c>
      <c r="N153" s="45" t="str">
        <f>CONCATENATE(L153,M153)</f>
        <v>Ф0915В</v>
      </c>
      <c r="O153" s="45" t="str">
        <f>CONCATENATE(B153,"-",F153,G153,H153,"-",I153)</f>
        <v>Ж-ИАС-19062004</v>
      </c>
      <c r="P153" s="27">
        <v>8</v>
      </c>
      <c r="Q153" s="27">
        <v>4</v>
      </c>
      <c r="R153" s="27"/>
      <c r="S153" s="47">
        <f>SUM(P153:R153)</f>
        <v>12</v>
      </c>
      <c r="T153" s="55">
        <v>34</v>
      </c>
      <c r="U153" s="57">
        <f>S153/T153</f>
        <v>0.35294117647058826</v>
      </c>
      <c r="V153" s="48" t="str">
        <f>IF(S153&gt;75%*T153,"Победитель",IF(S153&gt;50%*T153,"Призёр","Участник"))</f>
        <v>Участник</v>
      </c>
    </row>
    <row r="154" spans="1:22">
      <c r="A154" s="122">
        <v>140</v>
      </c>
      <c r="B154" s="123" t="s">
        <v>29</v>
      </c>
      <c r="C154" s="124" t="s">
        <v>522</v>
      </c>
      <c r="D154" s="124" t="s">
        <v>514</v>
      </c>
      <c r="E154" s="124" t="s">
        <v>366</v>
      </c>
      <c r="F154" s="51" t="str">
        <f>LEFT(C154,1)</f>
        <v>У</v>
      </c>
      <c r="G154" s="51" t="str">
        <f>LEFT(D154,1)</f>
        <v>К</v>
      </c>
      <c r="H154" s="51" t="str">
        <f>LEFT(E154,1)</f>
        <v>И</v>
      </c>
      <c r="I154" s="58" t="s">
        <v>524</v>
      </c>
      <c r="J154" s="120" t="s">
        <v>509</v>
      </c>
      <c r="K154" s="103">
        <v>9</v>
      </c>
      <c r="L154" s="134" t="s">
        <v>69</v>
      </c>
      <c r="M154" s="55" t="s">
        <v>523</v>
      </c>
      <c r="N154" s="45" t="str">
        <f>CONCATENATE(L154,M154)</f>
        <v>Ф0902И</v>
      </c>
      <c r="O154" s="45" t="str">
        <f>CONCATENATE(B154,"-",F154,G154,H154,"-",I154)</f>
        <v>М-УКИ-07042004</v>
      </c>
      <c r="P154" s="27">
        <v>8</v>
      </c>
      <c r="Q154" s="27">
        <v>3</v>
      </c>
      <c r="R154" s="27"/>
      <c r="S154" s="47">
        <f>SUM(P154:R154)</f>
        <v>11</v>
      </c>
      <c r="T154" s="55">
        <v>34</v>
      </c>
      <c r="U154" s="57">
        <f>S154/T154</f>
        <v>0.3235294117647059</v>
      </c>
      <c r="V154" s="48" t="str">
        <f>IF(S154&gt;75%*T154,"Победитель",IF(S154&gt;50%*T154,"Призёр","Участник"))</f>
        <v>Участник</v>
      </c>
    </row>
    <row r="155" spans="1:22">
      <c r="A155" s="122">
        <v>141</v>
      </c>
      <c r="B155" s="123" t="s">
        <v>76</v>
      </c>
      <c r="C155" s="123" t="s">
        <v>113</v>
      </c>
      <c r="D155" s="123" t="s">
        <v>114</v>
      </c>
      <c r="E155" s="123" t="s">
        <v>115</v>
      </c>
      <c r="F155" s="51" t="str">
        <f>LEFT(C155,1)</f>
        <v>П</v>
      </c>
      <c r="G155" s="51" t="str">
        <f>LEFT(D155,1)</f>
        <v>Д</v>
      </c>
      <c r="H155" s="51" t="str">
        <f>LEFT(E155,1)</f>
        <v>Р</v>
      </c>
      <c r="I155" s="59" t="s">
        <v>183</v>
      </c>
      <c r="J155" s="120" t="s">
        <v>74</v>
      </c>
      <c r="K155" s="103">
        <v>9</v>
      </c>
      <c r="L155" s="128" t="s">
        <v>116</v>
      </c>
      <c r="M155" s="109" t="s">
        <v>202</v>
      </c>
      <c r="N155" s="45" t="str">
        <f>CONCATENATE(L155,M155)</f>
        <v>Ф0918О</v>
      </c>
      <c r="O155" s="45" t="str">
        <f>CONCATENATE(B155,"-",F155,G155,H155,"-",I155)</f>
        <v>ж-ПДР-13092004</v>
      </c>
      <c r="P155" s="27">
        <v>5</v>
      </c>
      <c r="Q155" s="27">
        <v>6</v>
      </c>
      <c r="R155" s="27"/>
      <c r="S155" s="47">
        <f>SUM(P155:R155)</f>
        <v>11</v>
      </c>
      <c r="T155" s="55">
        <v>34</v>
      </c>
      <c r="U155" s="57">
        <f>S155/T155</f>
        <v>0.3235294117647059</v>
      </c>
      <c r="V155" s="48" t="str">
        <f>IF(S155&gt;75%*T155,"Победитель",IF(S155&gt;50%*T155,"Призёр","Участник"))</f>
        <v>Участник</v>
      </c>
    </row>
    <row r="156" spans="1:22">
      <c r="A156" s="122">
        <v>142</v>
      </c>
      <c r="B156" s="123" t="s">
        <v>76</v>
      </c>
      <c r="C156" s="124" t="s">
        <v>109</v>
      </c>
      <c r="D156" s="124" t="s">
        <v>110</v>
      </c>
      <c r="E156" s="124" t="s">
        <v>111</v>
      </c>
      <c r="F156" s="51" t="str">
        <f>LEFT(C156,1)</f>
        <v>А</v>
      </c>
      <c r="G156" s="51" t="str">
        <f>LEFT(D156,1)</f>
        <v>С</v>
      </c>
      <c r="H156" s="51" t="str">
        <f>LEFT(E156,1)</f>
        <v>М</v>
      </c>
      <c r="I156" s="58" t="s">
        <v>182</v>
      </c>
      <c r="J156" s="120" t="s">
        <v>74</v>
      </c>
      <c r="K156" s="103">
        <v>9</v>
      </c>
      <c r="L156" s="125" t="s">
        <v>112</v>
      </c>
      <c r="M156" s="109" t="s">
        <v>202</v>
      </c>
      <c r="N156" s="45" t="str">
        <f>CONCATENATE(L156,M156)</f>
        <v>Ф0919О</v>
      </c>
      <c r="O156" s="45" t="str">
        <f>CONCATENATE(B156,"-",F156,G156,H156,"-",I156)</f>
        <v>ж-АСМ-25082004</v>
      </c>
      <c r="P156" s="27">
        <v>6</v>
      </c>
      <c r="Q156" s="27">
        <v>5</v>
      </c>
      <c r="R156" s="27"/>
      <c r="S156" s="47">
        <f>SUM(P156:R156)</f>
        <v>11</v>
      </c>
      <c r="T156" s="55">
        <v>34</v>
      </c>
      <c r="U156" s="57">
        <f>S156/T156</f>
        <v>0.3235294117647059</v>
      </c>
      <c r="V156" s="48" t="str">
        <f>IF(S156&gt;75%*T156,"Победитель",IF(S156&gt;50%*T156,"Призёр","Участник"))</f>
        <v>Участник</v>
      </c>
    </row>
    <row r="157" spans="1:22">
      <c r="A157" s="122">
        <v>143</v>
      </c>
      <c r="B157" s="123" t="s">
        <v>29</v>
      </c>
      <c r="C157" s="123" t="s">
        <v>555</v>
      </c>
      <c r="D157" s="123" t="s">
        <v>125</v>
      </c>
      <c r="E157" s="123" t="s">
        <v>45</v>
      </c>
      <c r="F157" s="51" t="str">
        <f>LEFT(C157,1)</f>
        <v>Ф</v>
      </c>
      <c r="G157" s="51" t="str">
        <f>LEFT(D157,1)</f>
        <v>К</v>
      </c>
      <c r="H157" s="51" t="str">
        <f>LEFT(E157,1)</f>
        <v>А</v>
      </c>
      <c r="I157" s="59" t="s">
        <v>386</v>
      </c>
      <c r="J157" s="120" t="s">
        <v>556</v>
      </c>
      <c r="K157" s="123">
        <v>9</v>
      </c>
      <c r="L157" s="128" t="s">
        <v>218</v>
      </c>
      <c r="M157" s="55" t="s">
        <v>459</v>
      </c>
      <c r="N157" s="45" t="str">
        <f>CONCATENATE(L157,M157)</f>
        <v>Ф0909В</v>
      </c>
      <c r="O157" s="45" t="str">
        <f>CONCATENATE(B157,"-",F157,G157,H157,"-",I157)</f>
        <v>М-ФКА-26052004</v>
      </c>
      <c r="P157" s="27">
        <v>8</v>
      </c>
      <c r="Q157" s="27">
        <v>2</v>
      </c>
      <c r="R157" s="27"/>
      <c r="S157" s="47">
        <f>SUM(P157:R157)</f>
        <v>10</v>
      </c>
      <c r="T157" s="55">
        <v>34</v>
      </c>
      <c r="U157" s="57">
        <f>S157/T157</f>
        <v>0.29411764705882354</v>
      </c>
      <c r="V157" s="48" t="str">
        <f>IF(S157&gt;75%*T157,"Победитель",IF(S157&gt;50%*T157,"Призёр","Участник"))</f>
        <v>Участник</v>
      </c>
    </row>
    <row r="158" spans="1:22">
      <c r="A158" s="122">
        <v>144</v>
      </c>
      <c r="B158" s="123" t="s">
        <v>29</v>
      </c>
      <c r="C158" s="123" t="s">
        <v>494</v>
      </c>
      <c r="D158" s="123" t="s">
        <v>495</v>
      </c>
      <c r="E158" s="123" t="s">
        <v>496</v>
      </c>
      <c r="F158" s="51" t="str">
        <f>LEFT(C158,1)</f>
        <v>М</v>
      </c>
      <c r="G158" s="51" t="str">
        <f>LEFT(D158,1)</f>
        <v>М</v>
      </c>
      <c r="H158" s="51" t="str">
        <f>LEFT(E158,1)</f>
        <v>Ш</v>
      </c>
      <c r="I158" s="66" t="s">
        <v>497</v>
      </c>
      <c r="J158" s="123" t="s">
        <v>485</v>
      </c>
      <c r="K158" s="2">
        <v>9</v>
      </c>
      <c r="L158" s="128" t="s">
        <v>69</v>
      </c>
      <c r="M158" s="55" t="s">
        <v>506</v>
      </c>
      <c r="N158" s="45" t="s">
        <v>69</v>
      </c>
      <c r="O158" s="45" t="s">
        <v>498</v>
      </c>
      <c r="P158" s="27">
        <v>6</v>
      </c>
      <c r="Q158" s="27">
        <v>4</v>
      </c>
      <c r="R158" s="27">
        <v>0</v>
      </c>
      <c r="S158" s="47">
        <f>SUM(P158:R158)</f>
        <v>10</v>
      </c>
      <c r="T158" s="55">
        <v>34</v>
      </c>
      <c r="U158" s="57">
        <f>S158/T158</f>
        <v>0.29411764705882354</v>
      </c>
      <c r="V158" s="48" t="str">
        <f>IF(S158&gt;75%*T158,"Победитель",IF(S158&gt;50%*T158,"Призёр","Участник"))</f>
        <v>Участник</v>
      </c>
    </row>
    <row r="159" spans="1:22">
      <c r="A159" s="122">
        <v>145</v>
      </c>
      <c r="B159" s="132" t="s">
        <v>275</v>
      </c>
      <c r="C159" s="132" t="s">
        <v>317</v>
      </c>
      <c r="D159" s="132" t="s">
        <v>129</v>
      </c>
      <c r="E159" s="132" t="s">
        <v>304</v>
      </c>
      <c r="F159" s="51" t="str">
        <f>LEFT(C159,1)</f>
        <v>Б</v>
      </c>
      <c r="G159" s="51" t="str">
        <f>LEFT(D159,1)</f>
        <v>И</v>
      </c>
      <c r="H159" s="51" t="str">
        <f>LEFT(E159,1)</f>
        <v>Д</v>
      </c>
      <c r="I159" s="60" t="s">
        <v>318</v>
      </c>
      <c r="J159" s="132" t="s">
        <v>274</v>
      </c>
      <c r="K159" s="13" t="s">
        <v>319</v>
      </c>
      <c r="L159" s="128" t="s">
        <v>215</v>
      </c>
      <c r="M159" s="55" t="s">
        <v>33</v>
      </c>
      <c r="N159" s="45" t="str">
        <f>CONCATENATE(L159,M159)</f>
        <v>Ф0907К</v>
      </c>
      <c r="O159" s="45" t="str">
        <f>CONCATENATE(B159,"-",F159,G159,H159,"-",I159)</f>
        <v>м -БИД-25022004</v>
      </c>
      <c r="P159" s="27">
        <v>7</v>
      </c>
      <c r="Q159" s="27">
        <v>3</v>
      </c>
      <c r="R159" s="27"/>
      <c r="S159" s="47">
        <f>SUM(P159:R159)</f>
        <v>10</v>
      </c>
      <c r="T159" s="55">
        <v>34</v>
      </c>
      <c r="U159" s="57">
        <f>S159/T159</f>
        <v>0.29411764705882354</v>
      </c>
      <c r="V159" s="48" t="str">
        <f>IF(S159&gt;75%*T159,"Победитель",IF(S159&gt;50%*T159,"Призёр","Участник"))</f>
        <v>Участник</v>
      </c>
    </row>
    <row r="160" spans="1:22">
      <c r="A160" s="122">
        <v>146</v>
      </c>
      <c r="B160" s="53" t="s">
        <v>81</v>
      </c>
      <c r="C160" s="53" t="s">
        <v>425</v>
      </c>
      <c r="D160" s="53" t="s">
        <v>100</v>
      </c>
      <c r="E160" s="53" t="s">
        <v>45</v>
      </c>
      <c r="F160" s="51" t="str">
        <f>LEFT(C160,1)</f>
        <v>Д</v>
      </c>
      <c r="G160" s="51" t="str">
        <f>LEFT(D160,1)</f>
        <v>В</v>
      </c>
      <c r="H160" s="51" t="str">
        <f>LEFT(E160,1)</f>
        <v>А</v>
      </c>
      <c r="I160" s="66" t="s">
        <v>426</v>
      </c>
      <c r="J160" s="53" t="s">
        <v>362</v>
      </c>
      <c r="K160" s="2">
        <v>9</v>
      </c>
      <c r="L160" s="128" t="s">
        <v>249</v>
      </c>
      <c r="M160" s="55" t="s">
        <v>29</v>
      </c>
      <c r="N160" s="45" t="str">
        <f>CONCATENATE(L160,M160)</f>
        <v>Ф0903М</v>
      </c>
      <c r="O160" s="45" t="str">
        <f>CONCATENATE(B160,"-",F160,G160,H160,"-",I160)</f>
        <v>м-ДВА-09102003</v>
      </c>
      <c r="P160" s="27">
        <v>8</v>
      </c>
      <c r="Q160" s="27">
        <v>2</v>
      </c>
      <c r="R160" s="27"/>
      <c r="S160" s="47">
        <f>SUM(P160:R160)</f>
        <v>10</v>
      </c>
      <c r="T160" s="55">
        <v>34</v>
      </c>
      <c r="U160" s="57">
        <f>S160/T160</f>
        <v>0.29411764705882354</v>
      </c>
      <c r="V160" s="48" t="str">
        <f>IF(S160&gt;75%*T160,"Победитель",IF(S160&gt;50%*T160,"Призёр","Участник"))</f>
        <v>Участник</v>
      </c>
    </row>
    <row r="161" spans="1:22">
      <c r="A161" s="122">
        <v>147</v>
      </c>
      <c r="B161" s="53" t="s">
        <v>14</v>
      </c>
      <c r="C161" s="53" t="s">
        <v>635</v>
      </c>
      <c r="D161" s="53" t="s">
        <v>477</v>
      </c>
      <c r="E161" s="53" t="s">
        <v>246</v>
      </c>
      <c r="F161" s="51" t="str">
        <f>LEFT(C161,1)</f>
        <v>К</v>
      </c>
      <c r="G161" s="51" t="str">
        <f>LEFT(D161,1)</f>
        <v>Н</v>
      </c>
      <c r="H161" s="51" t="str">
        <f>LEFT(E161,1)</f>
        <v>А</v>
      </c>
      <c r="I161" s="59" t="s">
        <v>636</v>
      </c>
      <c r="J161" s="120" t="s">
        <v>556</v>
      </c>
      <c r="K161" s="123">
        <v>9</v>
      </c>
      <c r="L161" s="128" t="s">
        <v>637</v>
      </c>
      <c r="M161" s="55" t="s">
        <v>459</v>
      </c>
      <c r="N161" s="45" t="str">
        <f>CONCATENATE(L161,M161)</f>
        <v>Ф0913В</v>
      </c>
      <c r="O161" s="45" t="str">
        <f>CONCATENATE(B161,"-",F161,G161,H161,"-",I161)</f>
        <v>Ж-КНА-08092004</v>
      </c>
      <c r="P161" s="27">
        <v>6</v>
      </c>
      <c r="Q161" s="27">
        <v>3</v>
      </c>
      <c r="R161" s="27"/>
      <c r="S161" s="47">
        <f>SUM(P161:R161)</f>
        <v>9</v>
      </c>
      <c r="T161" s="55">
        <v>34</v>
      </c>
      <c r="U161" s="57">
        <f>S161/T161</f>
        <v>0.26470588235294118</v>
      </c>
      <c r="V161" s="48" t="str">
        <f>IF(S161&gt;75%*T161,"Победитель",IF(S161&gt;50%*T161,"Призёр","Участник"))</f>
        <v>Участник</v>
      </c>
    </row>
    <row r="162" spans="1:22">
      <c r="A162" s="122">
        <v>148</v>
      </c>
      <c r="B162" s="53" t="s">
        <v>76</v>
      </c>
      <c r="C162" s="53" t="s">
        <v>433</v>
      </c>
      <c r="D162" s="53" t="s">
        <v>253</v>
      </c>
      <c r="E162" s="53" t="s">
        <v>111</v>
      </c>
      <c r="F162" s="51" t="str">
        <f>LEFT(C162,1)</f>
        <v>Р</v>
      </c>
      <c r="G162" s="51" t="str">
        <f>LEFT(D162,1)</f>
        <v>Е</v>
      </c>
      <c r="H162" s="51" t="str">
        <f>LEFT(E162,1)</f>
        <v>М</v>
      </c>
      <c r="I162" s="66" t="s">
        <v>434</v>
      </c>
      <c r="J162" s="53" t="s">
        <v>362</v>
      </c>
      <c r="K162" s="2">
        <v>9</v>
      </c>
      <c r="L162" s="128" t="s">
        <v>215</v>
      </c>
      <c r="M162" s="55" t="s">
        <v>29</v>
      </c>
      <c r="N162" s="45" t="str">
        <f>CONCATENATE(L162,M162)</f>
        <v>Ф0907М</v>
      </c>
      <c r="O162" s="45" t="str">
        <f>CONCATENATE(B162,"-",F162,G162,H162,"-",I162)</f>
        <v>ж-РЕМ-05122004</v>
      </c>
      <c r="P162" s="27">
        <v>4</v>
      </c>
      <c r="Q162" s="27">
        <v>5</v>
      </c>
      <c r="R162" s="27"/>
      <c r="S162" s="47">
        <f>SUM(P162:R162)</f>
        <v>9</v>
      </c>
      <c r="T162" s="55">
        <v>34</v>
      </c>
      <c r="U162" s="57">
        <f>S162/T162</f>
        <v>0.26470588235294118</v>
      </c>
      <c r="V162" s="48" t="str">
        <f>IF(S162&gt;75%*T162,"Победитель",IF(S162&gt;50%*T162,"Призёр","Участник"))</f>
        <v>Участник</v>
      </c>
    </row>
    <row r="163" spans="1:22">
      <c r="A163" s="122">
        <v>149</v>
      </c>
      <c r="B163" s="53" t="s">
        <v>29</v>
      </c>
      <c r="C163" s="26" t="s">
        <v>242</v>
      </c>
      <c r="D163" s="26" t="s">
        <v>121</v>
      </c>
      <c r="E163" s="26" t="s">
        <v>84</v>
      </c>
      <c r="F163" s="51" t="str">
        <f>LEFT(C163,1)</f>
        <v>В</v>
      </c>
      <c r="G163" s="51" t="str">
        <f>LEFT(D163,1)</f>
        <v>Е</v>
      </c>
      <c r="H163" s="51" t="str">
        <f>LEFT(E163,1)</f>
        <v>А</v>
      </c>
      <c r="I163" s="72">
        <v>27032004</v>
      </c>
      <c r="J163" s="120" t="s">
        <v>243</v>
      </c>
      <c r="K163" s="103">
        <v>9</v>
      </c>
      <c r="L163" s="113" t="s">
        <v>64</v>
      </c>
      <c r="M163" s="55" t="s">
        <v>40</v>
      </c>
      <c r="N163" s="45" t="str">
        <f>CONCATENATE(L163,M163)</f>
        <v>Ф0901А</v>
      </c>
      <c r="O163" s="45" t="str">
        <f>CONCATENATE(B163,"-",F163,G163,H163,"-",I163)</f>
        <v>М-ВЕА-27032004</v>
      </c>
      <c r="P163" s="27">
        <v>8</v>
      </c>
      <c r="Q163" s="27">
        <v>0</v>
      </c>
      <c r="R163" s="27"/>
      <c r="S163" s="47">
        <f>SUM(P163:R163)</f>
        <v>8</v>
      </c>
      <c r="T163" s="55">
        <v>34</v>
      </c>
      <c r="U163" s="57">
        <f>S163/T163</f>
        <v>0.23529411764705882</v>
      </c>
      <c r="V163" s="48" t="str">
        <f>IF(S163&gt;75%*T163,"Победитель",IF(S163&gt;50%*T163,"Призёр","Участник"))</f>
        <v>Участник</v>
      </c>
    </row>
    <row r="164" spans="1:22">
      <c r="A164" s="122">
        <v>150</v>
      </c>
      <c r="B164" s="128" t="s">
        <v>14</v>
      </c>
      <c r="C164" s="73" t="s">
        <v>244</v>
      </c>
      <c r="D164" s="73" t="s">
        <v>245</v>
      </c>
      <c r="E164" s="73" t="s">
        <v>246</v>
      </c>
      <c r="F164" s="51" t="str">
        <f>LEFT(C164,1)</f>
        <v>С</v>
      </c>
      <c r="G164" s="51" t="str">
        <f>LEFT(D164,1)</f>
        <v>П</v>
      </c>
      <c r="H164" s="51" t="str">
        <f>LEFT(E164,1)</f>
        <v>А</v>
      </c>
      <c r="I164" s="74">
        <v>31012005</v>
      </c>
      <c r="J164" s="113" t="s">
        <v>243</v>
      </c>
      <c r="K164" s="128">
        <v>9</v>
      </c>
      <c r="L164" s="113" t="s">
        <v>69</v>
      </c>
      <c r="M164" s="55" t="s">
        <v>40</v>
      </c>
      <c r="N164" s="45" t="str">
        <f>CONCATENATE(L164,M164)</f>
        <v>Ф0902А</v>
      </c>
      <c r="O164" s="45" t="str">
        <f>CONCATENATE(B164,"-",F164,G164,H164,"-",I164)</f>
        <v>Ж-СПА-31012005</v>
      </c>
      <c r="P164" s="27">
        <v>6</v>
      </c>
      <c r="Q164" s="27">
        <v>2</v>
      </c>
      <c r="R164" s="27"/>
      <c r="S164" s="47">
        <f>SUM(P164:R164)</f>
        <v>8</v>
      </c>
      <c r="T164" s="55">
        <v>34</v>
      </c>
      <c r="U164" s="57">
        <f>S164/T164</f>
        <v>0.23529411764705882</v>
      </c>
      <c r="V164" s="48" t="str">
        <f>IF(S164&gt;75%*T164,"Победитель",IF(S164&gt;50%*T164,"Призёр","Участник"))</f>
        <v>Участник</v>
      </c>
    </row>
    <row r="165" spans="1:22">
      <c r="A165" s="122">
        <v>151</v>
      </c>
      <c r="B165" s="53" t="s">
        <v>29</v>
      </c>
      <c r="C165" s="53" t="s">
        <v>385</v>
      </c>
      <c r="D165" s="53" t="s">
        <v>491</v>
      </c>
      <c r="E165" s="53" t="s">
        <v>39</v>
      </c>
      <c r="F165" s="51" t="str">
        <f>LEFT(C165,1)</f>
        <v>З</v>
      </c>
      <c r="G165" s="51" t="str">
        <f>LEFT(D165,1)</f>
        <v>П</v>
      </c>
      <c r="H165" s="51" t="str">
        <f>LEFT(E165,1)</f>
        <v>А</v>
      </c>
      <c r="I165" s="66" t="s">
        <v>492</v>
      </c>
      <c r="J165" s="53" t="s">
        <v>485</v>
      </c>
      <c r="K165" s="2">
        <v>9</v>
      </c>
      <c r="L165" s="128" t="s">
        <v>64</v>
      </c>
      <c r="M165" s="55" t="s">
        <v>506</v>
      </c>
      <c r="N165" s="45" t="s">
        <v>64</v>
      </c>
      <c r="O165" s="45" t="s">
        <v>493</v>
      </c>
      <c r="P165" s="27">
        <v>6</v>
      </c>
      <c r="Q165" s="27">
        <v>1</v>
      </c>
      <c r="R165" s="27">
        <v>1</v>
      </c>
      <c r="S165" s="47">
        <f>SUM(P165:R165)</f>
        <v>8</v>
      </c>
      <c r="T165" s="55">
        <v>34</v>
      </c>
      <c r="U165" s="57">
        <f>S165/T165</f>
        <v>0.23529411764705882</v>
      </c>
      <c r="V165" s="48" t="str">
        <f>IF(S165&gt;75%*T165,"Победитель",IF(S165&gt;50%*T165,"Призёр","Участник"))</f>
        <v>Участник</v>
      </c>
    </row>
    <row r="166" spans="1:22">
      <c r="A166" s="122">
        <v>152</v>
      </c>
      <c r="B166" s="53" t="s">
        <v>499</v>
      </c>
      <c r="C166" s="53" t="s">
        <v>500</v>
      </c>
      <c r="D166" s="53" t="s">
        <v>501</v>
      </c>
      <c r="E166" s="53" t="s">
        <v>148</v>
      </c>
      <c r="F166" s="51" t="str">
        <f>LEFT(C166,1)</f>
        <v>Х</v>
      </c>
      <c r="G166" s="51" t="str">
        <f>LEFT(D166,1)</f>
        <v>В</v>
      </c>
      <c r="H166" s="51" t="str">
        <f>LEFT(E166,1)</f>
        <v>Д</v>
      </c>
      <c r="I166" s="66" t="s">
        <v>502</v>
      </c>
      <c r="J166" s="53" t="s">
        <v>485</v>
      </c>
      <c r="K166" s="2">
        <v>9</v>
      </c>
      <c r="L166" s="128" t="s">
        <v>249</v>
      </c>
      <c r="M166" s="55" t="s">
        <v>506</v>
      </c>
      <c r="N166" s="45" t="s">
        <v>249</v>
      </c>
      <c r="O166" s="45" t="s">
        <v>503</v>
      </c>
      <c r="P166" s="27">
        <v>6</v>
      </c>
      <c r="Q166" s="27">
        <v>2</v>
      </c>
      <c r="R166" s="27">
        <v>0</v>
      </c>
      <c r="S166" s="47">
        <f>SUM(P166:R166)</f>
        <v>8</v>
      </c>
      <c r="T166" s="55">
        <v>34</v>
      </c>
      <c r="U166" s="57">
        <f>S166/T166</f>
        <v>0.23529411764705882</v>
      </c>
      <c r="V166" s="48" t="str">
        <f>IF(S166&gt;75%*T166,"Победитель",IF(S166&gt;50%*T166,"Призёр","Участник"))</f>
        <v>Участник</v>
      </c>
    </row>
    <row r="167" spans="1:22">
      <c r="A167" s="122">
        <v>153</v>
      </c>
      <c r="B167" s="128" t="s">
        <v>29</v>
      </c>
      <c r="C167" s="73" t="s">
        <v>247</v>
      </c>
      <c r="D167" s="73" t="s">
        <v>38</v>
      </c>
      <c r="E167" s="73" t="s">
        <v>248</v>
      </c>
      <c r="F167" s="51" t="str">
        <f>LEFT(C167,1)</f>
        <v>Ц</v>
      </c>
      <c r="G167" s="51" t="str">
        <f>LEFT(D167,1)</f>
        <v>А</v>
      </c>
      <c r="H167" s="51" t="str">
        <f>LEFT(E167,1)</f>
        <v>В</v>
      </c>
      <c r="I167" s="74">
        <v>4092004</v>
      </c>
      <c r="J167" s="113" t="s">
        <v>243</v>
      </c>
      <c r="K167" s="128">
        <v>9</v>
      </c>
      <c r="L167" s="113" t="s">
        <v>249</v>
      </c>
      <c r="M167" s="55" t="s">
        <v>40</v>
      </c>
      <c r="N167" s="45" t="str">
        <f>CONCATENATE(L167,M167)</f>
        <v>Ф0903А</v>
      </c>
      <c r="O167" s="45" t="str">
        <f>CONCATENATE(B167,"-",F167,G167,H167,"-",I167)</f>
        <v>М-ЦАВ-4092004</v>
      </c>
      <c r="P167" s="27">
        <v>6</v>
      </c>
      <c r="Q167" s="27">
        <v>1</v>
      </c>
      <c r="R167" s="27"/>
      <c r="S167" s="47">
        <f>SUM(P167:R167)</f>
        <v>7</v>
      </c>
      <c r="T167" s="55">
        <v>34</v>
      </c>
      <c r="U167" s="57">
        <f>S167/T167</f>
        <v>0.20588235294117646</v>
      </c>
      <c r="V167" s="48" t="str">
        <f>IF(S167&gt;75%*T167,"Победитель",IF(S167&gt;50%*T167,"Призёр","Участник"))</f>
        <v>Участник</v>
      </c>
    </row>
    <row r="168" spans="1:22">
      <c r="A168" s="122">
        <v>154</v>
      </c>
      <c r="B168" s="53" t="s">
        <v>76</v>
      </c>
      <c r="C168" s="53" t="s">
        <v>167</v>
      </c>
      <c r="D168" s="53" t="s">
        <v>168</v>
      </c>
      <c r="E168" s="53" t="s">
        <v>169</v>
      </c>
      <c r="F168" s="51" t="str">
        <f>LEFT(C168,1)</f>
        <v>С</v>
      </c>
      <c r="G168" s="51" t="str">
        <f>LEFT(D168,1)</f>
        <v>Д</v>
      </c>
      <c r="H168" s="51" t="str">
        <f>LEFT(E168,1)</f>
        <v>Э</v>
      </c>
      <c r="I168" s="59" t="s">
        <v>201</v>
      </c>
      <c r="J168" s="50" t="s">
        <v>74</v>
      </c>
      <c r="K168" s="123">
        <v>9</v>
      </c>
      <c r="L168" s="128" t="s">
        <v>170</v>
      </c>
      <c r="M168" s="41" t="s">
        <v>202</v>
      </c>
      <c r="N168" s="45" t="str">
        <f>CONCATENATE(L168,M168)</f>
        <v>Ф0930О</v>
      </c>
      <c r="O168" s="45" t="str">
        <f>CONCATENATE(B168,"-",F168,G168,H168,"-",I168)</f>
        <v>ж-СДЭ-22102004</v>
      </c>
      <c r="P168" s="27">
        <v>5</v>
      </c>
      <c r="Q168" s="27">
        <v>2</v>
      </c>
      <c r="R168" s="27"/>
      <c r="S168" s="47">
        <f>SUM(P168:R168)</f>
        <v>7</v>
      </c>
      <c r="T168" s="55">
        <v>34</v>
      </c>
      <c r="U168" s="57">
        <f>S168/T168</f>
        <v>0.20588235294117646</v>
      </c>
      <c r="V168" s="48" t="str">
        <f>IF(S168&gt;75%*T168,"Победитель",IF(S168&gt;50%*T168,"Призёр","Участник"))</f>
        <v>Участник</v>
      </c>
    </row>
    <row r="169" spans="1:22">
      <c r="A169" s="122">
        <v>155</v>
      </c>
      <c r="B169" s="4" t="s">
        <v>76</v>
      </c>
      <c r="C169" s="6" t="s">
        <v>213</v>
      </c>
      <c r="D169" s="6" t="s">
        <v>214</v>
      </c>
      <c r="E169" s="6" t="s">
        <v>57</v>
      </c>
      <c r="F169" s="51" t="str">
        <f>LEFT(C169,1)</f>
        <v>М</v>
      </c>
      <c r="G169" s="51" t="str">
        <f>LEFT(D169,1)</f>
        <v>Е</v>
      </c>
      <c r="H169" s="51" t="str">
        <f>LEFT(E169,1)</f>
        <v>С</v>
      </c>
      <c r="I169" s="67" t="s">
        <v>233</v>
      </c>
      <c r="J169" s="7" t="s">
        <v>205</v>
      </c>
      <c r="K169" s="4">
        <v>9</v>
      </c>
      <c r="L169" s="8" t="s">
        <v>215</v>
      </c>
      <c r="M169" s="126" t="s">
        <v>189</v>
      </c>
      <c r="N169" s="45" t="str">
        <f>CONCATENATE(L169,M169)</f>
        <v>Ф0907Ч</v>
      </c>
      <c r="O169" s="45" t="str">
        <f>CONCATENATE(B169,"-",F169,G169,H169,"-",I169)</f>
        <v>ж-МЕС-21012005</v>
      </c>
      <c r="P169" s="27">
        <v>7</v>
      </c>
      <c r="Q169" s="27">
        <v>0</v>
      </c>
      <c r="R169" s="27"/>
      <c r="S169" s="47">
        <f>SUM(P169:R169)</f>
        <v>7</v>
      </c>
      <c r="T169" s="55">
        <v>34</v>
      </c>
      <c r="U169" s="57">
        <f>S169/T169</f>
        <v>0.20588235294117646</v>
      </c>
      <c r="V169" s="48" t="str">
        <f>IF(S169&gt;75%*T169,"Победитель",IF(S169&gt;50%*T169,"Призёр","Участник"))</f>
        <v>Участник</v>
      </c>
    </row>
    <row r="170" spans="1:22">
      <c r="A170" s="122">
        <v>156</v>
      </c>
      <c r="B170" s="4" t="s">
        <v>81</v>
      </c>
      <c r="C170" s="6" t="s">
        <v>216</v>
      </c>
      <c r="D170" s="6" t="s">
        <v>91</v>
      </c>
      <c r="E170" s="6" t="s">
        <v>217</v>
      </c>
      <c r="F170" s="51" t="str">
        <f>LEFT(C170,1)</f>
        <v>П</v>
      </c>
      <c r="G170" s="51" t="str">
        <f>LEFT(D170,1)</f>
        <v>А</v>
      </c>
      <c r="H170" s="51" t="str">
        <f>LEFT(E170,1)</f>
        <v>Д</v>
      </c>
      <c r="I170" s="67" t="s">
        <v>234</v>
      </c>
      <c r="J170" s="7" t="s">
        <v>205</v>
      </c>
      <c r="K170" s="4">
        <v>9</v>
      </c>
      <c r="L170" s="8" t="s">
        <v>218</v>
      </c>
      <c r="M170" s="126" t="s">
        <v>189</v>
      </c>
      <c r="N170" s="45" t="str">
        <f>CONCATENATE(L170,M170)</f>
        <v>Ф0909Ч</v>
      </c>
      <c r="O170" s="45" t="str">
        <f>CONCATENATE(B170,"-",F170,G170,H170,"-",I170)</f>
        <v>м-ПАД-15122003</v>
      </c>
      <c r="P170" s="27">
        <v>7</v>
      </c>
      <c r="Q170" s="27">
        <v>0</v>
      </c>
      <c r="R170" s="27"/>
      <c r="S170" s="47">
        <f>SUM(P170:R170)</f>
        <v>7</v>
      </c>
      <c r="T170" s="55">
        <v>34</v>
      </c>
      <c r="U170" s="57">
        <f>S170/T170</f>
        <v>0.20588235294117646</v>
      </c>
      <c r="V170" s="48" t="str">
        <f>IF(S170&gt;75%*T170,"Победитель",IF(S170&gt;50%*T170,"Призёр","Участник"))</f>
        <v>Участник</v>
      </c>
    </row>
    <row r="171" spans="1:22">
      <c r="A171" s="122">
        <v>157</v>
      </c>
      <c r="B171" s="53" t="s">
        <v>14</v>
      </c>
      <c r="C171" s="53" t="s">
        <v>629</v>
      </c>
      <c r="D171" s="53" t="s">
        <v>263</v>
      </c>
      <c r="E171" s="53" t="s">
        <v>269</v>
      </c>
      <c r="F171" s="51" t="str">
        <f>LEFT(C171,1)</f>
        <v>Л</v>
      </c>
      <c r="G171" s="51" t="str">
        <f>LEFT(D171,1)</f>
        <v>А</v>
      </c>
      <c r="H171" s="51" t="str">
        <f>LEFT(E171,1)</f>
        <v>Ю</v>
      </c>
      <c r="I171" s="59" t="s">
        <v>630</v>
      </c>
      <c r="J171" s="120" t="s">
        <v>556</v>
      </c>
      <c r="K171" s="123">
        <v>9</v>
      </c>
      <c r="L171" s="128" t="s">
        <v>631</v>
      </c>
      <c r="M171" s="55" t="s">
        <v>459</v>
      </c>
      <c r="N171" s="115" t="str">
        <f>CONCATENATE(L171,M171)</f>
        <v>Ф0912В</v>
      </c>
      <c r="O171" s="45" t="str">
        <f>CONCATENATE(B171,"-",F171,G171,H171,"-",I171)</f>
        <v>Ж-ЛАЮ-06102003</v>
      </c>
      <c r="P171" s="27">
        <v>4</v>
      </c>
      <c r="Q171" s="27">
        <v>2</v>
      </c>
      <c r="R171" s="27"/>
      <c r="S171" s="47">
        <f>SUM(P171:R171)</f>
        <v>6</v>
      </c>
      <c r="T171" s="55">
        <v>34</v>
      </c>
      <c r="U171" s="57">
        <f>S171/T171</f>
        <v>0.17647058823529413</v>
      </c>
      <c r="V171" s="48" t="str">
        <f>IF(S171&gt;75%*T171,"Победитель",IF(S171&gt;50%*T171,"Призёр","Участник"))</f>
        <v>Участник</v>
      </c>
    </row>
    <row r="172" spans="1:22">
      <c r="A172" s="122">
        <v>158</v>
      </c>
      <c r="B172" s="132" t="s">
        <v>275</v>
      </c>
      <c r="C172" s="132" t="s">
        <v>333</v>
      </c>
      <c r="D172" s="132" t="s">
        <v>334</v>
      </c>
      <c r="E172" s="132" t="s">
        <v>304</v>
      </c>
      <c r="F172" s="51" t="str">
        <f>LEFT(C172,1)</f>
        <v>Н</v>
      </c>
      <c r="G172" s="51" t="str">
        <f>LEFT(D172,1)</f>
        <v>А</v>
      </c>
      <c r="H172" s="51" t="str">
        <f>LEFT(E172,1)</f>
        <v>Д</v>
      </c>
      <c r="I172" s="60" t="s">
        <v>335</v>
      </c>
      <c r="J172" s="132" t="s">
        <v>274</v>
      </c>
      <c r="K172" s="13" t="s">
        <v>319</v>
      </c>
      <c r="L172" s="128" t="s">
        <v>336</v>
      </c>
      <c r="M172" s="55" t="s">
        <v>33</v>
      </c>
      <c r="N172" s="115" t="str">
        <f>CONCATENATE(L172,M172)</f>
        <v>Ф0906К</v>
      </c>
      <c r="O172" s="45" t="str">
        <f>CONCATENATE(B172,"-",F172,G172,H172,"-",I172)</f>
        <v>м -НАД-21122004</v>
      </c>
      <c r="P172" s="27">
        <v>6</v>
      </c>
      <c r="Q172" s="27">
        <v>0</v>
      </c>
      <c r="R172" s="27"/>
      <c r="S172" s="47">
        <f>SUM(P172:R172)</f>
        <v>6</v>
      </c>
      <c r="T172" s="55">
        <v>34</v>
      </c>
      <c r="U172" s="57">
        <f>S172/T172</f>
        <v>0.17647058823529413</v>
      </c>
      <c r="V172" s="48" t="str">
        <f>IF(S172&gt;75%*T172,"Победитель",IF(S172&gt;50%*T172,"Призёр","Участник"))</f>
        <v>Участник</v>
      </c>
    </row>
    <row r="173" spans="1:22">
      <c r="A173" s="122">
        <v>159</v>
      </c>
      <c r="B173" s="53" t="s">
        <v>14</v>
      </c>
      <c r="C173" s="53" t="s">
        <v>65</v>
      </c>
      <c r="D173" s="53" t="s">
        <v>66</v>
      </c>
      <c r="E173" s="53" t="s">
        <v>67</v>
      </c>
      <c r="F173" s="51" t="str">
        <f>LEFT(C173,1)</f>
        <v>Г</v>
      </c>
      <c r="G173" s="51" t="str">
        <f>LEFT(D173,1)</f>
        <v>М</v>
      </c>
      <c r="H173" s="51" t="str">
        <f>LEFT(E173,1)</f>
        <v>Д</v>
      </c>
      <c r="I173" s="59" t="s">
        <v>68</v>
      </c>
      <c r="J173" s="120" t="s">
        <v>35</v>
      </c>
      <c r="K173" s="123">
        <v>9</v>
      </c>
      <c r="L173" s="128" t="s">
        <v>69</v>
      </c>
      <c r="M173" s="109" t="s">
        <v>70</v>
      </c>
      <c r="N173" s="115" t="str">
        <f>CONCATENATE(L173,M173)</f>
        <v>Ф0902У</v>
      </c>
      <c r="O173" s="45" t="str">
        <f>CONCATENATE(B173,"-",F173,G173,H173,"-",I173)</f>
        <v>Ж-ГМД-25012005</v>
      </c>
      <c r="P173" s="27">
        <v>6</v>
      </c>
      <c r="Q173" s="27">
        <v>0</v>
      </c>
      <c r="R173" s="27"/>
      <c r="S173" s="47">
        <f>SUM(P173:R173)</f>
        <v>6</v>
      </c>
      <c r="T173" s="55">
        <v>34</v>
      </c>
      <c r="U173" s="57">
        <f>S173/T173</f>
        <v>0.17647058823529413</v>
      </c>
      <c r="V173" s="48" t="str">
        <f>IF(S173&gt;75%*T173,"Победитель",IF(S173&gt;50%*T173,"Призёр","Участник"))</f>
        <v>Участник</v>
      </c>
    </row>
    <row r="174" spans="1:22">
      <c r="A174" s="122">
        <v>160</v>
      </c>
      <c r="B174" s="103" t="s">
        <v>29</v>
      </c>
      <c r="C174" s="17" t="s">
        <v>474</v>
      </c>
      <c r="D174" s="17" t="s">
        <v>50</v>
      </c>
      <c r="E174" s="17" t="s">
        <v>39</v>
      </c>
      <c r="F174" s="51" t="str">
        <f>LEFT(C174,1)</f>
        <v>Б</v>
      </c>
      <c r="G174" s="51" t="str">
        <f>LEFT(D174,1)</f>
        <v>Д</v>
      </c>
      <c r="H174" s="51" t="str">
        <f>LEFT(E174,1)</f>
        <v>А</v>
      </c>
      <c r="I174" s="65" t="s">
        <v>475</v>
      </c>
      <c r="J174" s="18" t="s">
        <v>456</v>
      </c>
      <c r="K174" s="103">
        <v>9</v>
      </c>
      <c r="L174" s="125" t="s">
        <v>249</v>
      </c>
      <c r="M174" s="55" t="s">
        <v>454</v>
      </c>
      <c r="N174" s="115" t="str">
        <f>CONCATENATE(L174,M174)</f>
        <v>Ф0903Е</v>
      </c>
      <c r="O174" s="45" t="str">
        <f>CONCATENATE(B174,"-",F174,G174,H174,"-",I174)</f>
        <v>М-БДА-17.04.2005</v>
      </c>
      <c r="P174" s="62">
        <v>4</v>
      </c>
      <c r="Q174" s="62">
        <v>1</v>
      </c>
      <c r="R174" s="27"/>
      <c r="S174" s="47">
        <f>SUM(P174:R174)</f>
        <v>5</v>
      </c>
      <c r="T174" s="55">
        <v>34</v>
      </c>
      <c r="U174" s="57">
        <f>S174/T174</f>
        <v>0.14705882352941177</v>
      </c>
      <c r="V174" s="48" t="str">
        <f>IF(S174&gt;75%*T174,"Победитель",IF(S174&gt;50%*T174,"Призёр","Участник"))</f>
        <v>Участник</v>
      </c>
    </row>
    <row r="175" spans="1:22">
      <c r="A175" s="122">
        <v>161</v>
      </c>
      <c r="B175" s="132" t="s">
        <v>275</v>
      </c>
      <c r="C175" s="132" t="s">
        <v>323</v>
      </c>
      <c r="D175" s="132" t="s">
        <v>324</v>
      </c>
      <c r="E175" s="132" t="s">
        <v>325</v>
      </c>
      <c r="F175" s="51" t="str">
        <f>LEFT(C175,1)</f>
        <v>К</v>
      </c>
      <c r="G175" s="51" t="str">
        <f>LEFT(D175,1)</f>
        <v>В</v>
      </c>
      <c r="H175" s="51" t="str">
        <f>LEFT(E175,1)</f>
        <v>П</v>
      </c>
      <c r="I175" s="60" t="s">
        <v>326</v>
      </c>
      <c r="J175" s="132" t="s">
        <v>274</v>
      </c>
      <c r="K175" s="13" t="s">
        <v>319</v>
      </c>
      <c r="L175" s="128" t="s">
        <v>64</v>
      </c>
      <c r="M175" s="55" t="s">
        <v>33</v>
      </c>
      <c r="N175" s="115" t="str">
        <f>CONCATENATE(L175,M175)</f>
        <v>Ф0901К</v>
      </c>
      <c r="O175" s="45" t="str">
        <f>CONCATENATE(B175,"-",F175,G175,H175,"-",I175)</f>
        <v>м -КВП-14022004</v>
      </c>
      <c r="P175" s="27">
        <v>4</v>
      </c>
      <c r="Q175" s="27">
        <v>1</v>
      </c>
      <c r="R175" s="27"/>
      <c r="S175" s="47">
        <f>SUM(P175:R175)</f>
        <v>5</v>
      </c>
      <c r="T175" s="55">
        <v>34</v>
      </c>
      <c r="U175" s="57">
        <f>S175/T175</f>
        <v>0.14705882352941177</v>
      </c>
      <c r="V175" s="48" t="str">
        <f>IF(S175&gt;75%*T175,"Победитель",IF(S175&gt;50%*T175,"Призёр","Участник"))</f>
        <v>Участник</v>
      </c>
    </row>
    <row r="176" spans="1:22">
      <c r="A176" s="122">
        <v>162</v>
      </c>
      <c r="B176" s="132" t="s">
        <v>275</v>
      </c>
      <c r="C176" s="132" t="s">
        <v>330</v>
      </c>
      <c r="D176" s="132" t="s">
        <v>331</v>
      </c>
      <c r="E176" s="132" t="s">
        <v>39</v>
      </c>
      <c r="F176" s="51" t="str">
        <f>LEFT(C176,1)</f>
        <v>К</v>
      </c>
      <c r="G176" s="51" t="str">
        <f>LEFT(D176,1)</f>
        <v>М</v>
      </c>
      <c r="H176" s="51" t="str">
        <f>LEFT(E176,1)</f>
        <v>А</v>
      </c>
      <c r="I176" s="60" t="s">
        <v>332</v>
      </c>
      <c r="J176" s="132" t="s">
        <v>274</v>
      </c>
      <c r="K176" s="13" t="s">
        <v>319</v>
      </c>
      <c r="L176" s="128" t="s">
        <v>251</v>
      </c>
      <c r="M176" s="55" t="s">
        <v>33</v>
      </c>
      <c r="N176" s="115" t="str">
        <f>CONCATENATE(L176,M176)</f>
        <v>Ф0904К</v>
      </c>
      <c r="O176" s="45" t="str">
        <f>CONCATENATE(B176,"-",F176,G176,H176,"-",I176)</f>
        <v>м -КМА-27112004</v>
      </c>
      <c r="P176" s="27">
        <v>4</v>
      </c>
      <c r="Q176" s="27">
        <v>1</v>
      </c>
      <c r="R176" s="27"/>
      <c r="S176" s="47">
        <f>SUM(P176:R176)</f>
        <v>5</v>
      </c>
      <c r="T176" s="55">
        <v>34</v>
      </c>
      <c r="U176" s="57">
        <f>S176/T176</f>
        <v>0.14705882352941177</v>
      </c>
      <c r="V176" s="48" t="str">
        <f>IF(S176&gt;75%*T176,"Победитель",IF(S176&gt;50%*T176,"Призёр","Участник"))</f>
        <v>Участник</v>
      </c>
    </row>
    <row r="177" spans="1:22">
      <c r="A177" s="122">
        <v>163</v>
      </c>
      <c r="B177" s="132" t="s">
        <v>76</v>
      </c>
      <c r="C177" s="132" t="s">
        <v>337</v>
      </c>
      <c r="D177" s="132" t="s">
        <v>135</v>
      </c>
      <c r="E177" s="132" t="s">
        <v>246</v>
      </c>
      <c r="F177" s="51" t="str">
        <f>LEFT(C177,1)</f>
        <v>Н</v>
      </c>
      <c r="G177" s="51" t="str">
        <f>LEFT(D177,1)</f>
        <v>А</v>
      </c>
      <c r="H177" s="51" t="str">
        <f>LEFT(E177,1)</f>
        <v>А</v>
      </c>
      <c r="I177" s="60" t="s">
        <v>338</v>
      </c>
      <c r="J177" s="132" t="s">
        <v>274</v>
      </c>
      <c r="K177" s="13" t="s">
        <v>319</v>
      </c>
      <c r="L177" s="128" t="s">
        <v>254</v>
      </c>
      <c r="M177" s="126" t="s">
        <v>33</v>
      </c>
      <c r="N177" s="45" t="str">
        <f>CONCATENATE(L177,M177)</f>
        <v>Ф0905К</v>
      </c>
      <c r="O177" s="45" t="str">
        <f>CONCATENATE(B177,"-",F177,G177,H177,"-",I177)</f>
        <v>ж-НАА-02072004</v>
      </c>
      <c r="P177" s="27">
        <v>5</v>
      </c>
      <c r="Q177" s="27">
        <v>0</v>
      </c>
      <c r="R177" s="27"/>
      <c r="S177" s="47">
        <f>SUM(P177:R177)</f>
        <v>5</v>
      </c>
      <c r="T177" s="55">
        <v>34</v>
      </c>
      <c r="U177" s="57">
        <f>S177/T177</f>
        <v>0.14705882352941177</v>
      </c>
      <c r="V177" s="48" t="str">
        <f>IF(S177&gt;75%*T177,"Победитель",IF(S177&gt;50%*T177,"Призёр","Участник"))</f>
        <v>Участник</v>
      </c>
    </row>
    <row r="178" spans="1:22">
      <c r="A178" s="122">
        <v>164</v>
      </c>
      <c r="B178" s="53" t="s">
        <v>81</v>
      </c>
      <c r="C178" s="53" t="s">
        <v>421</v>
      </c>
      <c r="D178" s="53" t="s">
        <v>331</v>
      </c>
      <c r="E178" s="53" t="s">
        <v>39</v>
      </c>
      <c r="F178" s="51" t="str">
        <f>LEFT(C178,1)</f>
        <v>С</v>
      </c>
      <c r="G178" s="51" t="str">
        <f>LEFT(D178,1)</f>
        <v>М</v>
      </c>
      <c r="H178" s="51" t="str">
        <f>LEFT(E178,1)</f>
        <v>А</v>
      </c>
      <c r="I178" s="66" t="s">
        <v>422</v>
      </c>
      <c r="J178" s="123" t="s">
        <v>362</v>
      </c>
      <c r="K178" s="2">
        <v>9</v>
      </c>
      <c r="L178" s="128" t="s">
        <v>64</v>
      </c>
      <c r="M178" s="126" t="s">
        <v>29</v>
      </c>
      <c r="N178" s="45" t="str">
        <f>CONCATENATE(L178,M178)</f>
        <v>Ф0901М</v>
      </c>
      <c r="O178" s="45" t="str">
        <f>CONCATENATE(B178,"-",F178,G178,H178,"-",I178)</f>
        <v>м-СМА-19022004</v>
      </c>
      <c r="P178" s="27">
        <v>3</v>
      </c>
      <c r="Q178" s="27">
        <v>2</v>
      </c>
      <c r="R178" s="27"/>
      <c r="S178" s="47">
        <f>SUM(P178:R178)</f>
        <v>5</v>
      </c>
      <c r="T178" s="55">
        <v>34</v>
      </c>
      <c r="U178" s="57">
        <f>S178/T178</f>
        <v>0.14705882352941177</v>
      </c>
      <c r="V178" s="48" t="str">
        <f>IF(S178&gt;75%*T178,"Победитель",IF(S178&gt;50%*T178,"Призёр","Участник"))</f>
        <v>Участник</v>
      </c>
    </row>
    <row r="179" spans="1:22">
      <c r="A179" s="122">
        <v>165</v>
      </c>
      <c r="B179" s="123" t="s">
        <v>14</v>
      </c>
      <c r="C179" s="124" t="s">
        <v>60</v>
      </c>
      <c r="D179" s="124" t="s">
        <v>61</v>
      </c>
      <c r="E179" s="124" t="s">
        <v>62</v>
      </c>
      <c r="F179" s="51" t="str">
        <f>LEFT(C179,1)</f>
        <v>Б</v>
      </c>
      <c r="G179" s="51" t="str">
        <f>LEFT(D179,1)</f>
        <v>К</v>
      </c>
      <c r="H179" s="51" t="str">
        <f>LEFT(E179,1)</f>
        <v>А</v>
      </c>
      <c r="I179" s="58" t="s">
        <v>63</v>
      </c>
      <c r="J179" s="120" t="s">
        <v>35</v>
      </c>
      <c r="K179" s="103">
        <v>9</v>
      </c>
      <c r="L179" s="16" t="s">
        <v>64</v>
      </c>
      <c r="M179" s="109" t="s">
        <v>70</v>
      </c>
      <c r="N179" s="45" t="str">
        <f>CONCATENATE(L179,M179)</f>
        <v>Ф0901У</v>
      </c>
      <c r="O179" s="45" t="str">
        <f>CONCATENATE(B179,"-",F179,G179,H179,"-",I179)</f>
        <v>Ж-БКА-10032004</v>
      </c>
      <c r="P179" s="27">
        <v>5</v>
      </c>
      <c r="Q179" s="27">
        <v>0</v>
      </c>
      <c r="R179" s="27"/>
      <c r="S179" s="47">
        <f>SUM(P179:R179)</f>
        <v>5</v>
      </c>
      <c r="T179" s="55">
        <v>34</v>
      </c>
      <c r="U179" s="57">
        <f>S179/T179</f>
        <v>0.14705882352941177</v>
      </c>
      <c r="V179" s="48" t="str">
        <f>IF(S179&gt;75%*T179,"Победитель",IF(S179&gt;50%*T179,"Призёр","Участник"))</f>
        <v>Участник</v>
      </c>
    </row>
    <row r="180" spans="1:22">
      <c r="A180" s="122">
        <v>166</v>
      </c>
      <c r="B180" s="128" t="s">
        <v>29</v>
      </c>
      <c r="C180" s="128" t="s">
        <v>471</v>
      </c>
      <c r="D180" s="128" t="s">
        <v>472</v>
      </c>
      <c r="E180" s="128" t="s">
        <v>304</v>
      </c>
      <c r="F180" s="51" t="str">
        <f>LEFT(C180,1)</f>
        <v>Л</v>
      </c>
      <c r="G180" s="51" t="str">
        <f>LEFT(D180,1)</f>
        <v>А</v>
      </c>
      <c r="H180" s="51" t="str">
        <f>LEFT(E180,1)</f>
        <v>Д</v>
      </c>
      <c r="I180" s="60" t="s">
        <v>473</v>
      </c>
      <c r="J180" s="18" t="s">
        <v>456</v>
      </c>
      <c r="K180" s="129">
        <v>9</v>
      </c>
      <c r="L180" s="128" t="s">
        <v>69</v>
      </c>
      <c r="M180" s="55" t="s">
        <v>454</v>
      </c>
      <c r="N180" s="45" t="str">
        <f>CONCATENATE(L180,M180)</f>
        <v>Ф0902Е</v>
      </c>
      <c r="O180" s="45" t="str">
        <f>CONCATENATE(B180,"-",F180,G180,H180,"-",I180)</f>
        <v>М-ЛАД-25.08.2004</v>
      </c>
      <c r="P180" s="63">
        <v>4</v>
      </c>
      <c r="Q180" s="63"/>
      <c r="R180" s="27"/>
      <c r="S180" s="47">
        <f>SUM(P180:R180)</f>
        <v>4</v>
      </c>
      <c r="T180" s="55">
        <v>34</v>
      </c>
      <c r="U180" s="57">
        <f>S180/T180</f>
        <v>0.11764705882352941</v>
      </c>
      <c r="V180" s="48" t="str">
        <f>IF(S180&gt;75%*T180,"Победитель",IF(S180&gt;50%*T180,"Призёр","Участник"))</f>
        <v>Участник</v>
      </c>
    </row>
    <row r="181" spans="1:22">
      <c r="A181" s="122">
        <v>167</v>
      </c>
      <c r="B181" s="103" t="s">
        <v>29</v>
      </c>
      <c r="C181" s="17" t="s">
        <v>479</v>
      </c>
      <c r="D181" s="17" t="s">
        <v>226</v>
      </c>
      <c r="E181" s="17" t="s">
        <v>39</v>
      </c>
      <c r="F181" s="51" t="str">
        <f>LEFT(C181,1)</f>
        <v>Н</v>
      </c>
      <c r="G181" s="51" t="str">
        <f>LEFT(D181,1)</f>
        <v>Н</v>
      </c>
      <c r="H181" s="51" t="str">
        <f>LEFT(E181,1)</f>
        <v>А</v>
      </c>
      <c r="I181" s="65" t="s">
        <v>480</v>
      </c>
      <c r="J181" s="18" t="s">
        <v>456</v>
      </c>
      <c r="K181" s="103">
        <v>9</v>
      </c>
      <c r="L181" s="125" t="s">
        <v>254</v>
      </c>
      <c r="M181" s="55" t="s">
        <v>454</v>
      </c>
      <c r="N181" s="45" t="str">
        <f>CONCATENATE(L181,M181)</f>
        <v>Ф0905Е</v>
      </c>
      <c r="O181" s="45" t="str">
        <f>CONCATENATE(B181,"-",F181,G181,H181,"-",I181)</f>
        <v>М-ННА-11.07.2004</v>
      </c>
      <c r="P181" s="62">
        <v>4</v>
      </c>
      <c r="Q181" s="62"/>
      <c r="R181" s="27"/>
      <c r="S181" s="47">
        <f>SUM(P181:R181)</f>
        <v>4</v>
      </c>
      <c r="T181" s="55">
        <v>34</v>
      </c>
      <c r="U181" s="57">
        <f>S181/T181</f>
        <v>0.11764705882352941</v>
      </c>
      <c r="V181" s="48" t="str">
        <f>IF(S181&gt;75%*T181,"Победитель",IF(S181&gt;50%*T181,"Призёр","Участник"))</f>
        <v>Участник</v>
      </c>
    </row>
    <row r="182" spans="1:22">
      <c r="A182" s="122">
        <v>168</v>
      </c>
      <c r="B182" s="132" t="s">
        <v>76</v>
      </c>
      <c r="C182" s="132" t="s">
        <v>320</v>
      </c>
      <c r="D182" s="132" t="s">
        <v>321</v>
      </c>
      <c r="E182" s="132" t="s">
        <v>162</v>
      </c>
      <c r="F182" s="51" t="str">
        <f>LEFT(C182,1)</f>
        <v>Д</v>
      </c>
      <c r="G182" s="51" t="str">
        <f>LEFT(D182,1)</f>
        <v>У</v>
      </c>
      <c r="H182" s="51" t="str">
        <f>LEFT(E182,1)</f>
        <v>А</v>
      </c>
      <c r="I182" s="60" t="s">
        <v>322</v>
      </c>
      <c r="J182" s="132" t="s">
        <v>274</v>
      </c>
      <c r="K182" s="13" t="s">
        <v>319</v>
      </c>
      <c r="L182" s="128" t="s">
        <v>69</v>
      </c>
      <c r="M182" s="55" t="s">
        <v>33</v>
      </c>
      <c r="N182" s="45" t="str">
        <f>CONCATENATE(L182,M182)</f>
        <v>Ф0902К</v>
      </c>
      <c r="O182" s="45" t="str">
        <f>CONCATENATE(B182,"-",F182,G182,H182,"-",I182)</f>
        <v>ж-ДУА-20012005</v>
      </c>
      <c r="P182" s="27">
        <v>3</v>
      </c>
      <c r="Q182" s="27">
        <v>1</v>
      </c>
      <c r="R182" s="27"/>
      <c r="S182" s="47">
        <f>SUM(P182:R182)</f>
        <v>4</v>
      </c>
      <c r="T182" s="55">
        <v>34</v>
      </c>
      <c r="U182" s="57">
        <f>S182/T182</f>
        <v>0.11764705882352941</v>
      </c>
      <c r="V182" s="48" t="str">
        <f>IF(S182&gt;75%*T182,"Победитель",IF(S182&gt;50%*T182,"Призёр","Участник"))</f>
        <v>Участник</v>
      </c>
    </row>
    <row r="183" spans="1:22">
      <c r="A183" s="122">
        <v>169</v>
      </c>
      <c r="B183" s="132" t="s">
        <v>76</v>
      </c>
      <c r="C183" s="132" t="s">
        <v>327</v>
      </c>
      <c r="D183" s="132" t="s">
        <v>328</v>
      </c>
      <c r="E183" s="132" t="s">
        <v>246</v>
      </c>
      <c r="F183" s="51" t="str">
        <f>LEFT(C183,1)</f>
        <v>К</v>
      </c>
      <c r="G183" s="51" t="str">
        <f>LEFT(D183,1)</f>
        <v>Л</v>
      </c>
      <c r="H183" s="51" t="str">
        <f>LEFT(E183,1)</f>
        <v>А</v>
      </c>
      <c r="I183" s="60" t="s">
        <v>329</v>
      </c>
      <c r="J183" s="132" t="s">
        <v>274</v>
      </c>
      <c r="K183" s="13" t="s">
        <v>319</v>
      </c>
      <c r="L183" s="128" t="s">
        <v>249</v>
      </c>
      <c r="M183" s="55" t="s">
        <v>33</v>
      </c>
      <c r="N183" s="45" t="str">
        <f>CONCATENATE(L183,M183)</f>
        <v>Ф0903К</v>
      </c>
      <c r="O183" s="45" t="str">
        <f>CONCATENATE(B183,"-",F183,G183,H183,"-",I183)</f>
        <v>ж-КЛА-13082004</v>
      </c>
      <c r="P183" s="27">
        <v>3</v>
      </c>
      <c r="Q183" s="27">
        <v>1</v>
      </c>
      <c r="R183" s="27"/>
      <c r="S183" s="47">
        <f>SUM(P183:R183)</f>
        <v>4</v>
      </c>
      <c r="T183" s="55">
        <v>34</v>
      </c>
      <c r="U183" s="57">
        <f>S183/T183</f>
        <v>0.11764705882352941</v>
      </c>
      <c r="V183" s="48" t="str">
        <f>IF(S183&gt;75%*T183,"Победитель",IF(S183&gt;50%*T183,"Призёр","Участник"))</f>
        <v>Участник</v>
      </c>
    </row>
    <row r="184" spans="1:22">
      <c r="A184" s="122">
        <v>170</v>
      </c>
      <c r="B184" s="103" t="s">
        <v>29</v>
      </c>
      <c r="C184" s="103" t="s">
        <v>469</v>
      </c>
      <c r="D184" s="103" t="s">
        <v>97</v>
      </c>
      <c r="E184" s="103" t="s">
        <v>39</v>
      </c>
      <c r="F184" s="51" t="str">
        <f>LEFT(C184,1)</f>
        <v>А</v>
      </c>
      <c r="G184" s="51" t="str">
        <f>LEFT(D184,1)</f>
        <v>П</v>
      </c>
      <c r="H184" s="51" t="str">
        <f>LEFT(E184,1)</f>
        <v>А</v>
      </c>
      <c r="I184" s="68" t="s">
        <v>470</v>
      </c>
      <c r="J184" s="18" t="s">
        <v>456</v>
      </c>
      <c r="K184" s="103">
        <v>9</v>
      </c>
      <c r="L184" s="128" t="s">
        <v>64</v>
      </c>
      <c r="M184" s="55" t="s">
        <v>454</v>
      </c>
      <c r="N184" s="45" t="str">
        <f>CONCATENATE(L184,M184)</f>
        <v>Ф0901Е</v>
      </c>
      <c r="O184" s="45" t="str">
        <f>CONCATENATE(B184,"-",F184,G184,H184,"-",I184)</f>
        <v>М-АПА-30.10.2004</v>
      </c>
      <c r="P184" s="63">
        <v>3</v>
      </c>
      <c r="Q184" s="63"/>
      <c r="R184" s="27"/>
      <c r="S184" s="47">
        <f>SUM(P184:R184)</f>
        <v>3</v>
      </c>
      <c r="T184" s="55">
        <v>34</v>
      </c>
      <c r="U184" s="57">
        <f>S184/T184</f>
        <v>8.8235294117647065E-2</v>
      </c>
      <c r="V184" s="48" t="str">
        <f>IF(S184&gt;75%*T184,"Победитель",IF(S184&gt;50%*T184,"Призёр","Участник"))</f>
        <v>Участник</v>
      </c>
    </row>
    <row r="185" spans="1:22">
      <c r="A185" s="122">
        <v>171</v>
      </c>
      <c r="B185" s="103" t="s">
        <v>14</v>
      </c>
      <c r="C185" s="17" t="s">
        <v>481</v>
      </c>
      <c r="D185" s="17" t="s">
        <v>220</v>
      </c>
      <c r="E185" s="17" t="s">
        <v>62</v>
      </c>
      <c r="F185" s="51" t="str">
        <f>LEFT(C185,1)</f>
        <v>Д</v>
      </c>
      <c r="G185" s="51" t="str">
        <f>LEFT(D185,1)</f>
        <v>М</v>
      </c>
      <c r="H185" s="51" t="str">
        <f>LEFT(E185,1)</f>
        <v>А</v>
      </c>
      <c r="I185" s="61" t="s">
        <v>482</v>
      </c>
      <c r="J185" s="113" t="s">
        <v>456</v>
      </c>
      <c r="K185" s="103">
        <v>9</v>
      </c>
      <c r="L185" s="125" t="s">
        <v>336</v>
      </c>
      <c r="M185" s="55" t="s">
        <v>454</v>
      </c>
      <c r="N185" s="45" t="str">
        <f>CONCATENATE(L185,M185)</f>
        <v>Ф0906Е</v>
      </c>
      <c r="O185" s="45" t="str">
        <f>CONCATENATE(B185,"-",F185,G185,H185,"-",I185)</f>
        <v>Ж-ДМА-10.12.2004</v>
      </c>
      <c r="P185" s="62">
        <v>3</v>
      </c>
      <c r="Q185" s="62"/>
      <c r="R185" s="27"/>
      <c r="S185" s="47">
        <f>SUM(P185:R185)</f>
        <v>3</v>
      </c>
      <c r="T185" s="55">
        <v>34</v>
      </c>
      <c r="U185" s="57">
        <f>S185/T185</f>
        <v>8.8235294117647065E-2</v>
      </c>
      <c r="V185" s="48" t="str">
        <f>IF(S185&gt;75%*T185,"Победитель",IF(S185&gt;50%*T185,"Призёр","Участник"))</f>
        <v>Участник</v>
      </c>
    </row>
    <row r="186" spans="1:22">
      <c r="A186" s="122">
        <v>172</v>
      </c>
      <c r="B186" s="53" t="s">
        <v>14</v>
      </c>
      <c r="C186" s="53" t="s">
        <v>698</v>
      </c>
      <c r="D186" s="53" t="s">
        <v>699</v>
      </c>
      <c r="E186" s="53" t="s">
        <v>62</v>
      </c>
      <c r="F186" s="51" t="str">
        <f>LEFT(C186,1)</f>
        <v>Т</v>
      </c>
      <c r="G186" s="51" t="str">
        <f>LEFT(D186,1)</f>
        <v>М</v>
      </c>
      <c r="H186" s="51" t="str">
        <f>LEFT(E186,1)</f>
        <v>А</v>
      </c>
      <c r="I186" s="66">
        <v>30062005</v>
      </c>
      <c r="J186" s="123" t="s">
        <v>683</v>
      </c>
      <c r="K186" s="2">
        <v>9</v>
      </c>
      <c r="L186" s="128" t="s">
        <v>336</v>
      </c>
      <c r="M186" s="55" t="s">
        <v>23</v>
      </c>
      <c r="N186" s="122" t="str">
        <f>CONCATENATE(L186,M186)</f>
        <v>Ф0906С</v>
      </c>
      <c r="O186" s="45" t="str">
        <f>CONCATENATE(B186,"-",F186,G186,H186,"-",I186)</f>
        <v>Ж-ТМА-30062005</v>
      </c>
      <c r="P186" s="27">
        <v>3</v>
      </c>
      <c r="Q186" s="27">
        <v>0</v>
      </c>
      <c r="R186" s="27"/>
      <c r="S186" s="47">
        <f>SUM(P186:R186)</f>
        <v>3</v>
      </c>
      <c r="T186" s="55">
        <v>34</v>
      </c>
      <c r="U186" s="57">
        <f>S186/T186</f>
        <v>8.8235294117647065E-2</v>
      </c>
      <c r="V186" s="48" t="str">
        <f>IF(S186&gt;75%*T186,"Победитель",IF(S186&gt;50%*T186,"Призёр","Участник"))</f>
        <v>Участник</v>
      </c>
    </row>
    <row r="187" spans="1:22">
      <c r="A187" s="122">
        <v>173</v>
      </c>
      <c r="B187" s="103" t="s">
        <v>14</v>
      </c>
      <c r="C187" s="17" t="s">
        <v>476</v>
      </c>
      <c r="D187" s="17" t="s">
        <v>477</v>
      </c>
      <c r="E187" s="17" t="s">
        <v>57</v>
      </c>
      <c r="F187" s="51" t="str">
        <f>LEFT(C187,1)</f>
        <v>К</v>
      </c>
      <c r="G187" s="51" t="str">
        <f>LEFT(D187,1)</f>
        <v>Н</v>
      </c>
      <c r="H187" s="51" t="str">
        <f>LEFT(E187,1)</f>
        <v>С</v>
      </c>
      <c r="I187" s="65" t="s">
        <v>478</v>
      </c>
      <c r="J187" s="18" t="s">
        <v>456</v>
      </c>
      <c r="K187" s="103">
        <v>9</v>
      </c>
      <c r="L187" s="125" t="s">
        <v>251</v>
      </c>
      <c r="M187" s="55" t="s">
        <v>454</v>
      </c>
      <c r="N187" s="45" t="str">
        <f>CONCATENATE(L187,M187)</f>
        <v>Ф0904Е</v>
      </c>
      <c r="O187" s="45" t="str">
        <f>CONCATENATE(B187,"-",F187,G187,H187,"-",I187)</f>
        <v>Ж-КНС-21.09.2004</v>
      </c>
      <c r="P187" s="62">
        <v>2</v>
      </c>
      <c r="Q187" s="62"/>
      <c r="R187" s="27"/>
      <c r="S187" s="47">
        <f>SUM(P187:R187)</f>
        <v>2</v>
      </c>
      <c r="T187" s="55">
        <v>34</v>
      </c>
      <c r="U187" s="57">
        <f>S187/T187</f>
        <v>5.8823529411764705E-2</v>
      </c>
      <c r="V187" s="48" t="str">
        <f>IF(S187&gt;75%*T187,"Победитель",IF(S187&gt;50%*T187,"Призёр","Участник"))</f>
        <v>Участник</v>
      </c>
    </row>
    <row r="188" spans="1:22">
      <c r="A188" s="122">
        <v>174</v>
      </c>
      <c r="B188" s="53" t="s">
        <v>29</v>
      </c>
      <c r="C188" s="53" t="s">
        <v>693</v>
      </c>
      <c r="D188" s="53" t="s">
        <v>278</v>
      </c>
      <c r="E188" s="53" t="s">
        <v>98</v>
      </c>
      <c r="F188" s="51" t="str">
        <f>LEFT(C188,1)</f>
        <v>Г</v>
      </c>
      <c r="G188" s="51" t="str">
        <f>LEFT(D188,1)</f>
        <v>А</v>
      </c>
      <c r="H188" s="51" t="str">
        <f>LEFT(E188,1)</f>
        <v>С</v>
      </c>
      <c r="I188" s="66">
        <v>14102004</v>
      </c>
      <c r="J188" s="53" t="s">
        <v>683</v>
      </c>
      <c r="K188" s="2">
        <v>9</v>
      </c>
      <c r="L188" s="128" t="s">
        <v>64</v>
      </c>
      <c r="M188" s="55" t="s">
        <v>23</v>
      </c>
      <c r="N188" s="122" t="str">
        <f>CONCATENATE(L188,M188)</f>
        <v>Ф0901С</v>
      </c>
      <c r="O188" s="45" t="str">
        <f>CONCATENATE(B188,"-",F188,G188,H188,"-",I188)</f>
        <v>М-ГАС-14102004</v>
      </c>
      <c r="P188" s="27">
        <v>0</v>
      </c>
      <c r="Q188" s="27">
        <v>0</v>
      </c>
      <c r="R188" s="27"/>
      <c r="S188" s="47">
        <f>SUM(P188:R188)</f>
        <v>0</v>
      </c>
      <c r="T188" s="55">
        <v>34</v>
      </c>
      <c r="U188" s="57">
        <f>S188/T188</f>
        <v>0</v>
      </c>
      <c r="V188" s="48" t="str">
        <f>IF(S188&gt;75%*T188,"Победитель",IF(S188&gt;50%*T188,"Призёр","Участник"))</f>
        <v>Участник</v>
      </c>
    </row>
    <row r="189" spans="1:22">
      <c r="A189" s="122">
        <v>175</v>
      </c>
      <c r="B189" s="53" t="s">
        <v>14</v>
      </c>
      <c r="C189" s="53" t="s">
        <v>709</v>
      </c>
      <c r="D189" s="53" t="s">
        <v>214</v>
      </c>
      <c r="E189" s="53" t="s">
        <v>162</v>
      </c>
      <c r="F189" s="51" t="str">
        <f>LEFT(C189,1)</f>
        <v>К</v>
      </c>
      <c r="G189" s="51" t="str">
        <f>LEFT(D189,1)</f>
        <v>Е</v>
      </c>
      <c r="H189" s="51" t="str">
        <f>LEFT(E189,1)</f>
        <v>А</v>
      </c>
      <c r="I189" s="66">
        <v>21122002</v>
      </c>
      <c r="J189" s="53" t="s">
        <v>683</v>
      </c>
      <c r="K189" s="2">
        <v>10</v>
      </c>
      <c r="L189" s="128" t="s">
        <v>92</v>
      </c>
      <c r="M189" s="55" t="s">
        <v>23</v>
      </c>
      <c r="N189" s="122" t="str">
        <f>CONCATENATE(L189,M189)</f>
        <v>Ф1006С</v>
      </c>
      <c r="O189" s="45" t="str">
        <f>CONCATENATE(B189,"-",F189,G189,H189,"-",I189)</f>
        <v>Ж-КЕА-21122002</v>
      </c>
      <c r="P189" s="27">
        <v>4</v>
      </c>
      <c r="Q189" s="27">
        <v>1</v>
      </c>
      <c r="R189" s="27">
        <v>12</v>
      </c>
      <c r="S189" s="47">
        <f>SUM(P189:R189)</f>
        <v>17</v>
      </c>
      <c r="T189" s="55">
        <v>35</v>
      </c>
      <c r="U189" s="57">
        <f>S189/T189</f>
        <v>0.48571428571428571</v>
      </c>
      <c r="V189" s="48" t="str">
        <f>IF(S189&gt;75%*T189,"Победитель",IF(S189&gt;50%*T189,"Призёр","Участник"))</f>
        <v>Участник</v>
      </c>
    </row>
    <row r="190" spans="1:22">
      <c r="A190" s="122">
        <v>176</v>
      </c>
      <c r="B190" s="53" t="s">
        <v>29</v>
      </c>
      <c r="C190" s="54" t="s">
        <v>516</v>
      </c>
      <c r="D190" s="54" t="s">
        <v>38</v>
      </c>
      <c r="E190" s="54" t="s">
        <v>517</v>
      </c>
      <c r="F190" s="51" t="str">
        <f>LEFT(C190,1)</f>
        <v>Б</v>
      </c>
      <c r="G190" s="51" t="str">
        <f>LEFT(D190,1)</f>
        <v>А</v>
      </c>
      <c r="H190" s="51" t="str">
        <f>LEFT(E190,1)</f>
        <v>П</v>
      </c>
      <c r="I190" s="58" t="s">
        <v>518</v>
      </c>
      <c r="J190" s="50" t="s">
        <v>509</v>
      </c>
      <c r="K190" s="35">
        <v>10</v>
      </c>
      <c r="L190" s="134" t="s">
        <v>342</v>
      </c>
      <c r="M190" s="55" t="s">
        <v>523</v>
      </c>
      <c r="N190" s="45" t="str">
        <f>CONCATENATE(L190,M190)</f>
        <v>Ф1002И</v>
      </c>
      <c r="O190" s="45" t="str">
        <f>CONCATENATE(B190,"-",F190,G190,H190,"-",I190)</f>
        <v>М-БАП-28102003</v>
      </c>
      <c r="P190" s="27">
        <v>8</v>
      </c>
      <c r="Q190" s="27">
        <v>2</v>
      </c>
      <c r="R190" s="27">
        <v>6</v>
      </c>
      <c r="S190" s="47">
        <f>SUM(P190:R190)</f>
        <v>16</v>
      </c>
      <c r="T190" s="55">
        <v>35</v>
      </c>
      <c r="U190" s="57">
        <f>S190/T190</f>
        <v>0.45714285714285713</v>
      </c>
      <c r="V190" s="48" t="str">
        <f>IF(S190&gt;75%*T190,"Победитель",IF(S190&gt;50%*T190,"Призёр","Участник"))</f>
        <v>Участник</v>
      </c>
    </row>
    <row r="191" spans="1:22">
      <c r="A191" s="122">
        <v>177</v>
      </c>
      <c r="B191" s="53" t="s">
        <v>76</v>
      </c>
      <c r="C191" s="123" t="s">
        <v>402</v>
      </c>
      <c r="D191" s="123" t="s">
        <v>168</v>
      </c>
      <c r="E191" s="123" t="s">
        <v>148</v>
      </c>
      <c r="F191" s="51" t="str">
        <f>LEFT(C191,1)</f>
        <v>Б</v>
      </c>
      <c r="G191" s="51" t="str">
        <f>LEFT(D191,1)</f>
        <v>Д</v>
      </c>
      <c r="H191" s="51" t="str">
        <f>LEFT(E191,1)</f>
        <v>Д</v>
      </c>
      <c r="I191" s="66" t="s">
        <v>403</v>
      </c>
      <c r="J191" s="123" t="s">
        <v>362</v>
      </c>
      <c r="K191" s="2">
        <v>10</v>
      </c>
      <c r="L191" s="128" t="s">
        <v>404</v>
      </c>
      <c r="M191" s="55" t="s">
        <v>29</v>
      </c>
      <c r="N191" s="45" t="str">
        <f>CONCATENATE(L191,M191)</f>
        <v>Ф1009М</v>
      </c>
      <c r="O191" s="45" t="str">
        <f>CONCATENATE(B191,"-",F191,G191,H191,"-",I191)</f>
        <v>ж-БДД-29062003</v>
      </c>
      <c r="P191" s="27">
        <v>5</v>
      </c>
      <c r="Q191" s="27">
        <v>2</v>
      </c>
      <c r="R191" s="27">
        <v>7</v>
      </c>
      <c r="S191" s="47">
        <f>SUM(P191:R191)</f>
        <v>14</v>
      </c>
      <c r="T191" s="55">
        <v>35</v>
      </c>
      <c r="U191" s="57">
        <f>S191/T191</f>
        <v>0.4</v>
      </c>
      <c r="V191" s="48" t="str">
        <f>IF(S191&gt;75%*T191,"Победитель",IF(S191&gt;50%*T191,"Призёр","Участник"))</f>
        <v>Участник</v>
      </c>
    </row>
    <row r="192" spans="1:22">
      <c r="A192" s="122">
        <v>178</v>
      </c>
      <c r="B192" s="123" t="s">
        <v>14</v>
      </c>
      <c r="C192" s="124" t="s">
        <v>739</v>
      </c>
      <c r="D192" s="124" t="s">
        <v>740</v>
      </c>
      <c r="E192" s="124" t="s">
        <v>741</v>
      </c>
      <c r="F192" s="51" t="s">
        <v>736</v>
      </c>
      <c r="G192" s="51" t="s">
        <v>29</v>
      </c>
      <c r="H192" s="51" t="s">
        <v>202</v>
      </c>
      <c r="I192" s="127" t="s">
        <v>235</v>
      </c>
      <c r="J192" s="113" t="s">
        <v>738</v>
      </c>
      <c r="K192" s="103">
        <v>10</v>
      </c>
      <c r="L192" s="113" t="s">
        <v>221</v>
      </c>
      <c r="M192" s="109" t="s">
        <v>744</v>
      </c>
      <c r="N192" s="122" t="str">
        <f>CONCATENATE(L192,M192)</f>
        <v>Ф1001П</v>
      </c>
      <c r="O192" s="45" t="str">
        <f>CONCATENATE(B192,"-",F192,G192,H192,"-",I192)</f>
        <v>Ж-ЛМО-09062003</v>
      </c>
      <c r="P192" s="114">
        <v>7</v>
      </c>
      <c r="Q192" s="114">
        <v>2</v>
      </c>
      <c r="R192" s="114">
        <v>5</v>
      </c>
      <c r="S192" s="47">
        <f>SUM(P192:R192)</f>
        <v>14</v>
      </c>
      <c r="T192" s="55">
        <v>35</v>
      </c>
      <c r="U192" s="57">
        <f>S192/T192</f>
        <v>0.4</v>
      </c>
      <c r="V192" s="48" t="str">
        <f>IF(S192&gt;75%*T192,"Победитель",IF(S192&gt;50%*T192,"Призёр","Участник"))</f>
        <v>Участник</v>
      </c>
    </row>
    <row r="193" spans="1:22">
      <c r="A193" s="122">
        <v>179</v>
      </c>
      <c r="B193" s="123" t="s">
        <v>14</v>
      </c>
      <c r="C193" s="75" t="s">
        <v>268</v>
      </c>
      <c r="D193" s="75" t="s">
        <v>26</v>
      </c>
      <c r="E193" s="75" t="s">
        <v>269</v>
      </c>
      <c r="F193" s="51" t="str">
        <f>LEFT(C193,1)</f>
        <v>Ч</v>
      </c>
      <c r="G193" s="51" t="str">
        <f>LEFT(D193,1)</f>
        <v>В</v>
      </c>
      <c r="H193" s="51" t="str">
        <f>LEFT(E193,1)</f>
        <v>Ю</v>
      </c>
      <c r="I193" s="66">
        <v>8062003</v>
      </c>
      <c r="J193" s="120" t="s">
        <v>243</v>
      </c>
      <c r="K193" s="123">
        <v>10</v>
      </c>
      <c r="L193" s="128" t="s">
        <v>270</v>
      </c>
      <c r="M193" s="55" t="s">
        <v>40</v>
      </c>
      <c r="N193" s="45" t="str">
        <f>CONCATENATE(L193,M193)</f>
        <v>Ф1017А</v>
      </c>
      <c r="O193" s="45" t="str">
        <f>CONCATENATE(B193,"-",F193,G193,H193,"-",I193)</f>
        <v>Ж-ЧВЮ-8062003</v>
      </c>
      <c r="P193" s="27">
        <v>7</v>
      </c>
      <c r="Q193" s="27">
        <v>2</v>
      </c>
      <c r="R193" s="27">
        <v>4</v>
      </c>
      <c r="S193" s="47">
        <f>SUM(P193:R193)</f>
        <v>13</v>
      </c>
      <c r="T193" s="55">
        <v>35</v>
      </c>
      <c r="U193" s="57">
        <f>S193/T193</f>
        <v>0.37142857142857144</v>
      </c>
      <c r="V193" s="48" t="str">
        <f>IF(S193&gt;75%*T193,"Победитель",IF(S193&gt;50%*T193,"Призёр","Участник"))</f>
        <v>Участник</v>
      </c>
    </row>
    <row r="194" spans="1:22">
      <c r="A194" s="122">
        <v>180</v>
      </c>
      <c r="B194" s="123" t="s">
        <v>81</v>
      </c>
      <c r="C194" s="124" t="s">
        <v>86</v>
      </c>
      <c r="D194" s="124" t="s">
        <v>87</v>
      </c>
      <c r="E194" s="124" t="s">
        <v>88</v>
      </c>
      <c r="F194" s="51" t="str">
        <f>LEFT(C194,1)</f>
        <v>Е</v>
      </c>
      <c r="G194" s="51" t="str">
        <f>LEFT(D194,1)</f>
        <v>Д</v>
      </c>
      <c r="H194" s="51" t="str">
        <f>LEFT(E194,1)</f>
        <v>Н</v>
      </c>
      <c r="I194" s="58" t="s">
        <v>174</v>
      </c>
      <c r="J194" s="120" t="s">
        <v>74</v>
      </c>
      <c r="K194" s="103">
        <v>10</v>
      </c>
      <c r="L194" s="16" t="s">
        <v>89</v>
      </c>
      <c r="M194" s="109" t="s">
        <v>202</v>
      </c>
      <c r="N194" s="45" t="str">
        <f>CONCATENATE(L194,M194)</f>
        <v>Ф1007О</v>
      </c>
      <c r="O194" s="45" t="str">
        <f>CONCATENATE(B194,"-",F194,G194,H194,"-",I194)</f>
        <v>м-ЕДН-27112003</v>
      </c>
      <c r="P194" s="62">
        <v>6</v>
      </c>
      <c r="Q194" s="62">
        <v>2</v>
      </c>
      <c r="R194" s="62">
        <v>5</v>
      </c>
      <c r="S194" s="47">
        <f>SUM(P194:R194)</f>
        <v>13</v>
      </c>
      <c r="T194" s="55">
        <v>35</v>
      </c>
      <c r="U194" s="57">
        <f>S194/T194</f>
        <v>0.37142857142857144</v>
      </c>
      <c r="V194" s="48" t="str">
        <f>IF(S194&gt;75%*T194,"Победитель",IF(S194&gt;50%*T194,"Призёр","Участник"))</f>
        <v>Участник</v>
      </c>
    </row>
    <row r="195" spans="1:22">
      <c r="A195" s="122">
        <v>181</v>
      </c>
      <c r="B195" s="123" t="s">
        <v>81</v>
      </c>
      <c r="C195" s="123" t="s">
        <v>385</v>
      </c>
      <c r="D195" s="123" t="s">
        <v>129</v>
      </c>
      <c r="E195" s="123" t="s">
        <v>84</v>
      </c>
      <c r="F195" s="51" t="str">
        <f>LEFT(C195,1)</f>
        <v>З</v>
      </c>
      <c r="G195" s="51" t="str">
        <f>LEFT(D195,1)</f>
        <v>И</v>
      </c>
      <c r="H195" s="51" t="str">
        <f>LEFT(E195,1)</f>
        <v>А</v>
      </c>
      <c r="I195" s="66" t="s">
        <v>386</v>
      </c>
      <c r="J195" s="123" t="s">
        <v>362</v>
      </c>
      <c r="K195" s="2">
        <v>10</v>
      </c>
      <c r="L195" s="128" t="s">
        <v>351</v>
      </c>
      <c r="M195" s="55" t="s">
        <v>29</v>
      </c>
      <c r="N195" s="45" t="str">
        <f>CONCATENATE(L195,M195)</f>
        <v>Ф1003М</v>
      </c>
      <c r="O195" s="45" t="str">
        <f>CONCATENATE(B195,"-",F195,G195,H195,"-",I195)</f>
        <v>м-ЗИА-26052004</v>
      </c>
      <c r="P195" s="27">
        <v>5</v>
      </c>
      <c r="Q195" s="27">
        <v>1</v>
      </c>
      <c r="R195" s="27">
        <v>5</v>
      </c>
      <c r="S195" s="47">
        <f>SUM(P195:R195)</f>
        <v>11</v>
      </c>
      <c r="T195" s="55">
        <v>35</v>
      </c>
      <c r="U195" s="57">
        <f>S195/T195</f>
        <v>0.31428571428571428</v>
      </c>
      <c r="V195" s="48" t="str">
        <f>IF(S195&gt;75%*T195,"Победитель",IF(S195&gt;50%*T195,"Призёр","Участник"))</f>
        <v>Участник</v>
      </c>
    </row>
    <row r="196" spans="1:22">
      <c r="A196" s="122">
        <v>182</v>
      </c>
      <c r="B196" s="123" t="s">
        <v>81</v>
      </c>
      <c r="C196" s="123" t="s">
        <v>124</v>
      </c>
      <c r="D196" s="123" t="s">
        <v>125</v>
      </c>
      <c r="E196" s="123" t="s">
        <v>126</v>
      </c>
      <c r="F196" s="51" t="str">
        <f>LEFT(C196,1)</f>
        <v>М</v>
      </c>
      <c r="G196" s="51" t="str">
        <f>LEFT(D196,1)</f>
        <v>К</v>
      </c>
      <c r="H196" s="51" t="str">
        <f>LEFT(E196,1)</f>
        <v>В</v>
      </c>
      <c r="I196" s="59" t="s">
        <v>186</v>
      </c>
      <c r="J196" s="120" t="s">
        <v>74</v>
      </c>
      <c r="K196" s="103">
        <v>10</v>
      </c>
      <c r="L196" s="128" t="s">
        <v>127</v>
      </c>
      <c r="M196" s="109" t="s">
        <v>202</v>
      </c>
      <c r="N196" s="45" t="str">
        <f>CONCATENATE(L196,M196)</f>
        <v>Ф1015О</v>
      </c>
      <c r="O196" s="45" t="str">
        <f>CONCATENATE(B196,"-",F196,G196,H196,"-",I196)</f>
        <v>м-МКВ-21092003</v>
      </c>
      <c r="P196" s="27">
        <v>6</v>
      </c>
      <c r="Q196" s="27">
        <v>1</v>
      </c>
      <c r="R196" s="27">
        <v>4</v>
      </c>
      <c r="S196" s="47">
        <f>SUM(P196:R196)</f>
        <v>11</v>
      </c>
      <c r="T196" s="55">
        <v>35</v>
      </c>
      <c r="U196" s="57">
        <f>S196/T196</f>
        <v>0.31428571428571428</v>
      </c>
      <c r="V196" s="48" t="str">
        <f>IF(S196&gt;75%*T196,"Победитель",IF(S196&gt;50%*T196,"Призёр","Участник"))</f>
        <v>Участник</v>
      </c>
    </row>
    <row r="197" spans="1:22">
      <c r="A197" s="122">
        <v>183</v>
      </c>
      <c r="B197" s="53" t="s">
        <v>14</v>
      </c>
      <c r="C197" s="53" t="s">
        <v>710</v>
      </c>
      <c r="D197" s="53" t="s">
        <v>272</v>
      </c>
      <c r="E197" s="53" t="s">
        <v>269</v>
      </c>
      <c r="F197" s="51" t="str">
        <f>LEFT(C197,1)</f>
        <v>К</v>
      </c>
      <c r="G197" s="51" t="str">
        <f>LEFT(D197,1)</f>
        <v>В</v>
      </c>
      <c r="H197" s="51" t="str">
        <f>LEFT(E197,1)</f>
        <v>Ю</v>
      </c>
      <c r="I197" s="66">
        <v>8092003</v>
      </c>
      <c r="J197" s="53" t="s">
        <v>683</v>
      </c>
      <c r="K197" s="2">
        <v>10</v>
      </c>
      <c r="L197" s="128" t="s">
        <v>89</v>
      </c>
      <c r="M197" s="55" t="s">
        <v>23</v>
      </c>
      <c r="N197" s="122" t="str">
        <f>CONCATENATE(L197,M197)</f>
        <v>Ф1007С</v>
      </c>
      <c r="O197" s="45" t="str">
        <f>CONCATENATE(B197,"-",F197,G197,H197,"-",I197)</f>
        <v>Ж-КВЮ-8092003</v>
      </c>
      <c r="P197" s="27">
        <v>6</v>
      </c>
      <c r="Q197" s="27">
        <v>2</v>
      </c>
      <c r="R197" s="27">
        <v>3</v>
      </c>
      <c r="S197" s="47">
        <f>SUM(P197:R197)</f>
        <v>11</v>
      </c>
      <c r="T197" s="55">
        <v>35</v>
      </c>
      <c r="U197" s="57">
        <f>S197/T197</f>
        <v>0.31428571428571428</v>
      </c>
      <c r="V197" s="48" t="str">
        <f>IF(S197&gt;75%*T197,"Победитель",IF(S197&gt;50%*T197,"Призёр","Участник"))</f>
        <v>Участник</v>
      </c>
    </row>
    <row r="198" spans="1:22">
      <c r="A198" s="122">
        <v>184</v>
      </c>
      <c r="B198" s="53" t="s">
        <v>81</v>
      </c>
      <c r="C198" s="53" t="s">
        <v>387</v>
      </c>
      <c r="D198" s="53" t="s">
        <v>31</v>
      </c>
      <c r="E198" s="53" t="s">
        <v>388</v>
      </c>
      <c r="F198" s="51" t="str">
        <f>LEFT(C198,1)</f>
        <v>С</v>
      </c>
      <c r="G198" s="51" t="str">
        <f>LEFT(D198,1)</f>
        <v>В</v>
      </c>
      <c r="H198" s="51" t="str">
        <f>LEFT(E198,1)</f>
        <v>К</v>
      </c>
      <c r="I198" s="66" t="s">
        <v>389</v>
      </c>
      <c r="J198" s="53" t="s">
        <v>362</v>
      </c>
      <c r="K198" s="2">
        <v>10</v>
      </c>
      <c r="L198" s="128" t="s">
        <v>355</v>
      </c>
      <c r="M198" s="55" t="s">
        <v>29</v>
      </c>
      <c r="N198" s="45" t="str">
        <f>CONCATENATE(L198,M198)</f>
        <v>Ф1004М</v>
      </c>
      <c r="O198" s="45" t="str">
        <f>CONCATENATE(B198,"-",F198,G198,H198,"-",I198)</f>
        <v>м-СВК-22082003</v>
      </c>
      <c r="P198" s="27">
        <v>6</v>
      </c>
      <c r="Q198" s="27">
        <v>0</v>
      </c>
      <c r="R198" s="27">
        <v>4</v>
      </c>
      <c r="S198" s="47">
        <f>SUM(P198:R198)</f>
        <v>10</v>
      </c>
      <c r="T198" s="55">
        <v>35</v>
      </c>
      <c r="U198" s="57">
        <f>S198/T198</f>
        <v>0.2857142857142857</v>
      </c>
      <c r="V198" s="48" t="str">
        <f>IF(S198&gt;75%*T198,"Победитель",IF(S198&gt;50%*T198,"Призёр","Участник"))</f>
        <v>Участник</v>
      </c>
    </row>
    <row r="199" spans="1:22">
      <c r="A199" s="122">
        <v>185</v>
      </c>
      <c r="B199" s="53" t="s">
        <v>76</v>
      </c>
      <c r="C199" s="53" t="s">
        <v>399</v>
      </c>
      <c r="D199" s="53" t="s">
        <v>263</v>
      </c>
      <c r="E199" s="53" t="s">
        <v>62</v>
      </c>
      <c r="F199" s="51" t="str">
        <f>LEFT(C199,1)</f>
        <v>Е</v>
      </c>
      <c r="G199" s="51" t="str">
        <f>LEFT(D199,1)</f>
        <v>А</v>
      </c>
      <c r="H199" s="51" t="str">
        <f>LEFT(E199,1)</f>
        <v>А</v>
      </c>
      <c r="I199" s="66" t="s">
        <v>400</v>
      </c>
      <c r="J199" s="53" t="s">
        <v>362</v>
      </c>
      <c r="K199" s="2">
        <v>10</v>
      </c>
      <c r="L199" s="128" t="s">
        <v>401</v>
      </c>
      <c r="M199" s="55" t="s">
        <v>29</v>
      </c>
      <c r="N199" s="45" t="str">
        <f>CONCATENATE(L199,M199)</f>
        <v>Ф1008М</v>
      </c>
      <c r="O199" s="45" t="str">
        <f>CONCATENATE(B199,"-",F199,G199,H199,"-",I199)</f>
        <v>ж-ЕАА-27072003</v>
      </c>
      <c r="P199" s="27">
        <v>5</v>
      </c>
      <c r="Q199" s="27">
        <v>0</v>
      </c>
      <c r="R199" s="27">
        <v>5</v>
      </c>
      <c r="S199" s="47">
        <f>SUM(P199:R199)</f>
        <v>10</v>
      </c>
      <c r="T199" s="55">
        <v>35</v>
      </c>
      <c r="U199" s="57">
        <f>S199/T199</f>
        <v>0.2857142857142857</v>
      </c>
      <c r="V199" s="48" t="str">
        <f>IF(S199&gt;75%*T199,"Победитель",IF(S199&gt;50%*T199,"Призёр","Участник"))</f>
        <v>Участник</v>
      </c>
    </row>
    <row r="200" spans="1:22">
      <c r="A200" s="122">
        <v>186</v>
      </c>
      <c r="B200" s="53" t="s">
        <v>81</v>
      </c>
      <c r="C200" s="124" t="s">
        <v>90</v>
      </c>
      <c r="D200" s="124" t="s">
        <v>91</v>
      </c>
      <c r="E200" s="124" t="s">
        <v>84</v>
      </c>
      <c r="F200" s="51" t="str">
        <f>LEFT(C200,1)</f>
        <v>Ц</v>
      </c>
      <c r="G200" s="51" t="str">
        <f>LEFT(D200,1)</f>
        <v>А</v>
      </c>
      <c r="H200" s="51" t="str">
        <f>LEFT(E200,1)</f>
        <v>А</v>
      </c>
      <c r="I200" s="58" t="s">
        <v>175</v>
      </c>
      <c r="J200" s="120" t="s">
        <v>74</v>
      </c>
      <c r="K200" s="103">
        <v>10</v>
      </c>
      <c r="L200" s="16" t="s">
        <v>92</v>
      </c>
      <c r="M200" s="109" t="s">
        <v>202</v>
      </c>
      <c r="N200" s="45" t="str">
        <f>CONCATENATE(L200,M200)</f>
        <v>Ф1006О</v>
      </c>
      <c r="O200" s="45" t="str">
        <f>CONCATENATE(B200,"-",F200,G200,H200,"-",I200)</f>
        <v>м-ЦАА-04122003</v>
      </c>
      <c r="P200" s="62">
        <v>5</v>
      </c>
      <c r="Q200" s="62">
        <v>2</v>
      </c>
      <c r="R200" s="62">
        <v>3</v>
      </c>
      <c r="S200" s="47">
        <f>SUM(P200:R200)</f>
        <v>10</v>
      </c>
      <c r="T200" s="55">
        <v>35</v>
      </c>
      <c r="U200" s="57">
        <f>S200/T200</f>
        <v>0.2857142857142857</v>
      </c>
      <c r="V200" s="48" t="str">
        <f>IF(S200&gt;75%*T200,"Победитель",IF(S200&gt;50%*T200,"Призёр","Участник"))</f>
        <v>Участник</v>
      </c>
    </row>
    <row r="201" spans="1:22">
      <c r="A201" s="122">
        <v>187</v>
      </c>
      <c r="B201" s="53" t="s">
        <v>14</v>
      </c>
      <c r="C201" s="53" t="s">
        <v>648</v>
      </c>
      <c r="D201" s="53" t="s">
        <v>627</v>
      </c>
      <c r="E201" s="53" t="s">
        <v>649</v>
      </c>
      <c r="F201" s="51" t="str">
        <f>LEFT(C201,1)</f>
        <v>Д</v>
      </c>
      <c r="G201" s="51" t="str">
        <f>LEFT(D201,1)</f>
        <v>А</v>
      </c>
      <c r="H201" s="51" t="str">
        <f>LEFT(E201,1)</f>
        <v>Р</v>
      </c>
      <c r="I201" s="59" t="s">
        <v>650</v>
      </c>
      <c r="J201" s="120" t="s">
        <v>556</v>
      </c>
      <c r="K201" s="123">
        <v>10</v>
      </c>
      <c r="L201" s="128" t="s">
        <v>651</v>
      </c>
      <c r="M201" s="55" t="s">
        <v>459</v>
      </c>
      <c r="N201" s="45" t="str">
        <f>CONCATENATE(L201,M201)</f>
        <v>Ф1014В</v>
      </c>
      <c r="O201" s="45" t="str">
        <f>CONCATENATE(B201,"-",F201,G201,H201,"-",I201)</f>
        <v>Ж-ДАР-27122002</v>
      </c>
      <c r="P201" s="27">
        <v>7</v>
      </c>
      <c r="Q201" s="27">
        <v>2</v>
      </c>
      <c r="R201" s="27"/>
      <c r="S201" s="47">
        <f>SUM(P201:R201)</f>
        <v>9</v>
      </c>
      <c r="T201" s="55">
        <v>35</v>
      </c>
      <c r="U201" s="57">
        <f>S201/T201</f>
        <v>0.25714285714285712</v>
      </c>
      <c r="V201" s="48" t="str">
        <f>IF(S201&gt;75%*T201,"Победитель",IF(S201&gt;50%*T201,"Призёр","Участник"))</f>
        <v>Участник</v>
      </c>
    </row>
    <row r="202" spans="1:22">
      <c r="A202" s="122">
        <v>188</v>
      </c>
      <c r="B202" s="53" t="s">
        <v>81</v>
      </c>
      <c r="C202" s="53" t="s">
        <v>390</v>
      </c>
      <c r="D202" s="53" t="s">
        <v>391</v>
      </c>
      <c r="E202" s="53" t="s">
        <v>392</v>
      </c>
      <c r="F202" s="51" t="str">
        <f>LEFT(C202,1)</f>
        <v>Г</v>
      </c>
      <c r="G202" s="51" t="str">
        <f>LEFT(D202,1)</f>
        <v>С</v>
      </c>
      <c r="H202" s="51" t="str">
        <f>LEFT(E202,1)</f>
        <v>О</v>
      </c>
      <c r="I202" s="66" t="s">
        <v>393</v>
      </c>
      <c r="J202" s="53" t="s">
        <v>362</v>
      </c>
      <c r="K202" s="2">
        <v>10</v>
      </c>
      <c r="L202" s="128" t="s">
        <v>348</v>
      </c>
      <c r="M202" s="55" t="s">
        <v>29</v>
      </c>
      <c r="N202" s="45" t="str">
        <f>CONCATENATE(L202,M202)</f>
        <v>Ф1005М</v>
      </c>
      <c r="O202" s="45" t="str">
        <f>CONCATENATE(B202,"-",F202,G202,H202,"-",I202)</f>
        <v>м-ГСО-18122003</v>
      </c>
      <c r="P202" s="27">
        <v>6</v>
      </c>
      <c r="Q202" s="27">
        <v>0</v>
      </c>
      <c r="R202" s="27">
        <v>3</v>
      </c>
      <c r="S202" s="47">
        <f>SUM(P202:R202)</f>
        <v>9</v>
      </c>
      <c r="T202" s="55">
        <v>35</v>
      </c>
      <c r="U202" s="57">
        <f>S202/T202</f>
        <v>0.25714285714285712</v>
      </c>
      <c r="V202" s="48" t="str">
        <f>IF(S202&gt;75%*T202,"Победитель",IF(S202&gt;50%*T202,"Призёр","Участник"))</f>
        <v>Участник</v>
      </c>
    </row>
    <row r="203" spans="1:22">
      <c r="A203" s="122">
        <v>189</v>
      </c>
      <c r="B203" s="53" t="s">
        <v>81</v>
      </c>
      <c r="C203" s="53" t="s">
        <v>394</v>
      </c>
      <c r="D203" s="53" t="s">
        <v>395</v>
      </c>
      <c r="E203" s="53" t="s">
        <v>304</v>
      </c>
      <c r="F203" s="51" t="str">
        <f>LEFT(C203,1)</f>
        <v>С</v>
      </c>
      <c r="G203" s="51" t="str">
        <f>LEFT(D203,1)</f>
        <v>Д</v>
      </c>
      <c r="H203" s="51" t="str">
        <f>LEFT(E203,1)</f>
        <v>Д</v>
      </c>
      <c r="I203" s="66" t="s">
        <v>396</v>
      </c>
      <c r="J203" s="53" t="s">
        <v>362</v>
      </c>
      <c r="K203" s="2">
        <v>10</v>
      </c>
      <c r="L203" s="128" t="s">
        <v>92</v>
      </c>
      <c r="M203" s="55" t="s">
        <v>29</v>
      </c>
      <c r="N203" s="45" t="str">
        <f>CONCATENATE(L203,M203)</f>
        <v>Ф1006М</v>
      </c>
      <c r="O203" s="45" t="str">
        <f>CONCATENATE(B203,"-",F203,G203,H203,"-",I203)</f>
        <v>м-СДД-30032003</v>
      </c>
      <c r="P203" s="27">
        <v>7</v>
      </c>
      <c r="Q203" s="27">
        <v>2</v>
      </c>
      <c r="R203" s="27">
        <v>0</v>
      </c>
      <c r="S203" s="47">
        <f>SUM(P203:R203)</f>
        <v>9</v>
      </c>
      <c r="T203" s="55">
        <v>35</v>
      </c>
      <c r="U203" s="57">
        <f>S203/T203</f>
        <v>0.25714285714285712</v>
      </c>
      <c r="V203" s="48" t="str">
        <f>IF(S203&gt;75%*T203,"Победитель",IF(S203&gt;50%*T203,"Призёр","Участник"))</f>
        <v>Участник</v>
      </c>
    </row>
    <row r="204" spans="1:22">
      <c r="A204" s="122">
        <v>190</v>
      </c>
      <c r="B204" s="53" t="s">
        <v>29</v>
      </c>
      <c r="C204" s="53" t="s">
        <v>558</v>
      </c>
      <c r="D204" s="53" t="s">
        <v>559</v>
      </c>
      <c r="E204" s="53" t="s">
        <v>638</v>
      </c>
      <c r="F204" s="51" t="str">
        <f>LEFT(C204,1)</f>
        <v>Г</v>
      </c>
      <c r="G204" s="51" t="str">
        <f>LEFT(D204,1)</f>
        <v>В</v>
      </c>
      <c r="H204" s="51" t="str">
        <f>LEFT(E204,1)</f>
        <v>А</v>
      </c>
      <c r="I204" s="59" t="s">
        <v>639</v>
      </c>
      <c r="J204" s="120" t="s">
        <v>556</v>
      </c>
      <c r="K204" s="123">
        <v>10</v>
      </c>
      <c r="L204" s="128" t="s">
        <v>640</v>
      </c>
      <c r="M204" s="55" t="s">
        <v>459</v>
      </c>
      <c r="N204" s="45" t="str">
        <f>CONCATENATE(L204,M204)</f>
        <v>ф.1006В</v>
      </c>
      <c r="O204" s="45" t="str">
        <f>CONCATENATE(B204,"-",F204,G204,H204,"-",I204)</f>
        <v>М-ГВА-04082003</v>
      </c>
      <c r="P204" s="27">
        <v>6</v>
      </c>
      <c r="Q204" s="27">
        <v>2</v>
      </c>
      <c r="R204" s="27"/>
      <c r="S204" s="47">
        <f>SUM(P204:R204)</f>
        <v>8</v>
      </c>
      <c r="T204" s="55">
        <v>35</v>
      </c>
      <c r="U204" s="57">
        <f>S204/T204</f>
        <v>0.22857142857142856</v>
      </c>
      <c r="V204" s="48" t="str">
        <f>IF(S204&gt;75%*T204,"Победитель",IF(S204&gt;50%*T204,"Призёр","Участник"))</f>
        <v>Участник</v>
      </c>
    </row>
    <row r="205" spans="1:22">
      <c r="A205" s="122">
        <v>191</v>
      </c>
      <c r="B205" s="53" t="s">
        <v>29</v>
      </c>
      <c r="C205" s="53" t="s">
        <v>652</v>
      </c>
      <c r="D205" s="53" t="s">
        <v>50</v>
      </c>
      <c r="E205" s="53" t="s">
        <v>442</v>
      </c>
      <c r="F205" s="51" t="str">
        <f>LEFT(C205,1)</f>
        <v>Д</v>
      </c>
      <c r="G205" s="51" t="str">
        <f>LEFT(D205,1)</f>
        <v>Д</v>
      </c>
      <c r="H205" s="51" t="str">
        <f>LEFT(E205,1)</f>
        <v>А</v>
      </c>
      <c r="I205" s="59" t="s">
        <v>653</v>
      </c>
      <c r="J205" s="120" t="s">
        <v>556</v>
      </c>
      <c r="K205" s="123">
        <v>10</v>
      </c>
      <c r="L205" s="128" t="s">
        <v>355</v>
      </c>
      <c r="M205" s="55" t="s">
        <v>459</v>
      </c>
      <c r="N205" s="45" t="str">
        <f>CONCATENATE(L205,M205)</f>
        <v>Ф1004В</v>
      </c>
      <c r="O205" s="45" t="str">
        <f>CONCATENATE(B205,"-",F205,G205,H205,"-",I205)</f>
        <v>М-ДДА-250920003</v>
      </c>
      <c r="P205" s="27">
        <v>6</v>
      </c>
      <c r="Q205" s="27">
        <v>2</v>
      </c>
      <c r="R205" s="27"/>
      <c r="S205" s="47">
        <f>SUM(P205:R205)</f>
        <v>8</v>
      </c>
      <c r="T205" s="55">
        <v>35</v>
      </c>
      <c r="U205" s="57">
        <f>S205/T205</f>
        <v>0.22857142857142856</v>
      </c>
      <c r="V205" s="48" t="str">
        <f>IF(S205&gt;75%*T205,"Победитель",IF(S205&gt;50%*T205,"Призёр","Участник"))</f>
        <v>Участник</v>
      </c>
    </row>
    <row r="206" spans="1:22">
      <c r="A206" s="122">
        <v>192</v>
      </c>
      <c r="B206" s="53" t="s">
        <v>14</v>
      </c>
      <c r="C206" s="53" t="s">
        <v>644</v>
      </c>
      <c r="D206" s="53" t="s">
        <v>557</v>
      </c>
      <c r="E206" s="53" t="s">
        <v>111</v>
      </c>
      <c r="F206" s="51" t="str">
        <f>LEFT(C206,1)</f>
        <v>К</v>
      </c>
      <c r="G206" s="51" t="str">
        <f>LEFT(D206,1)</f>
        <v>А</v>
      </c>
      <c r="H206" s="51" t="str">
        <f>LEFT(E206,1)</f>
        <v>М</v>
      </c>
      <c r="I206" s="59" t="s">
        <v>645</v>
      </c>
      <c r="J206" s="120" t="s">
        <v>556</v>
      </c>
      <c r="K206" s="123">
        <v>10</v>
      </c>
      <c r="L206" s="128" t="s">
        <v>75</v>
      </c>
      <c r="M206" s="55" t="s">
        <v>459</v>
      </c>
      <c r="N206" s="45" t="str">
        <f>CONCATENATE(L206,M206)</f>
        <v>Ф1010В</v>
      </c>
      <c r="O206" s="45" t="str">
        <f>CONCATENATE(B206,"-",F206,G206,H206,"-",I206)</f>
        <v>Ж-КАМ-19072003</v>
      </c>
      <c r="P206" s="27">
        <v>6</v>
      </c>
      <c r="Q206" s="27">
        <v>2</v>
      </c>
      <c r="R206" s="27"/>
      <c r="S206" s="47">
        <f>SUM(P206:R206)</f>
        <v>8</v>
      </c>
      <c r="T206" s="55">
        <v>35</v>
      </c>
      <c r="U206" s="57">
        <f>S206/T206</f>
        <v>0.22857142857142856</v>
      </c>
      <c r="V206" s="48" t="str">
        <f>IF(S206&gt;75%*T206,"Победитель",IF(S206&gt;50%*T206,"Призёр","Участник"))</f>
        <v>Участник</v>
      </c>
    </row>
    <row r="207" spans="1:22">
      <c r="A207" s="122">
        <v>193</v>
      </c>
      <c r="B207" s="132" t="s">
        <v>275</v>
      </c>
      <c r="C207" s="132" t="s">
        <v>339</v>
      </c>
      <c r="D207" s="132" t="s">
        <v>125</v>
      </c>
      <c r="E207" s="132" t="s">
        <v>217</v>
      </c>
      <c r="F207" s="51" t="str">
        <f>LEFT(C207,1)</f>
        <v>И</v>
      </c>
      <c r="G207" s="51" t="str">
        <f>LEFT(D207,1)</f>
        <v>К</v>
      </c>
      <c r="H207" s="51" t="str">
        <f>LEFT(E207,1)</f>
        <v>Д</v>
      </c>
      <c r="I207" s="60" t="s">
        <v>340</v>
      </c>
      <c r="J207" s="132" t="s">
        <v>274</v>
      </c>
      <c r="K207" s="13" t="s">
        <v>341</v>
      </c>
      <c r="L207" s="128" t="s">
        <v>342</v>
      </c>
      <c r="M207" s="126" t="s">
        <v>33</v>
      </c>
      <c r="N207" s="45" t="str">
        <f>CONCATENATE(L207,M207)</f>
        <v>Ф1002К</v>
      </c>
      <c r="O207" s="45" t="str">
        <f>CONCATENATE(B207,"-",F207,G207,H207,"-",I207)</f>
        <v>м -ИКД-21012003</v>
      </c>
      <c r="P207" s="27">
        <v>7</v>
      </c>
      <c r="Q207" s="27"/>
      <c r="R207" s="27"/>
      <c r="S207" s="47">
        <f>SUM(P207:R207)</f>
        <v>7</v>
      </c>
      <c r="T207" s="55">
        <v>35</v>
      </c>
      <c r="U207" s="57">
        <f>S207/T207</f>
        <v>0.2</v>
      </c>
      <c r="V207" s="48" t="str">
        <f>IF(S207&gt;75%*T207,"Победитель",IF(S207&gt;50%*T207,"Призёр","Участник"))</f>
        <v>Участник</v>
      </c>
    </row>
    <row r="208" spans="1:22">
      <c r="A208" s="122">
        <v>194</v>
      </c>
      <c r="B208" s="53" t="s">
        <v>29</v>
      </c>
      <c r="C208" s="123" t="s">
        <v>700</v>
      </c>
      <c r="D208" s="123" t="s">
        <v>701</v>
      </c>
      <c r="E208" s="123" t="s">
        <v>702</v>
      </c>
      <c r="F208" s="51" t="str">
        <f>LEFT(C208,1)</f>
        <v>А</v>
      </c>
      <c r="G208" s="51" t="str">
        <f>LEFT(D208,1)</f>
        <v>Н</v>
      </c>
      <c r="H208" s="51" t="str">
        <f>LEFT(E208,1)</f>
        <v>В</v>
      </c>
      <c r="I208" s="66">
        <v>22042003</v>
      </c>
      <c r="J208" s="123" t="s">
        <v>683</v>
      </c>
      <c r="K208" s="2">
        <v>10</v>
      </c>
      <c r="L208" s="128" t="s">
        <v>221</v>
      </c>
      <c r="M208" s="126" t="s">
        <v>23</v>
      </c>
      <c r="N208" s="122" t="str">
        <f>CONCATENATE(L208,M208)</f>
        <v>Ф1001С</v>
      </c>
      <c r="O208" s="45" t="str">
        <f>CONCATENATE(B208,"-",F208,G208,H208,"-",I208)</f>
        <v>М-АНВ-22042003</v>
      </c>
      <c r="P208" s="27">
        <v>5</v>
      </c>
      <c r="Q208" s="27">
        <v>1</v>
      </c>
      <c r="R208" s="27">
        <v>1</v>
      </c>
      <c r="S208" s="47">
        <f>SUM(P208:R208)</f>
        <v>7</v>
      </c>
      <c r="T208" s="55">
        <v>35</v>
      </c>
      <c r="U208" s="57">
        <f>S208/T208</f>
        <v>0.2</v>
      </c>
      <c r="V208" s="48" t="str">
        <f>IF(S208&gt;75%*T208,"Победитель",IF(S208&gt;50%*T208,"Призёр","Участник"))</f>
        <v>Участник</v>
      </c>
    </row>
    <row r="209" spans="1:22">
      <c r="A209" s="122">
        <v>195</v>
      </c>
      <c r="B209" s="53" t="s">
        <v>29</v>
      </c>
      <c r="C209" s="123" t="s">
        <v>553</v>
      </c>
      <c r="D209" s="123" t="s">
        <v>125</v>
      </c>
      <c r="E209" s="123" t="s">
        <v>126</v>
      </c>
      <c r="F209" s="51" t="str">
        <f>LEFT(C209,1)</f>
        <v>Ч</v>
      </c>
      <c r="G209" s="51" t="str">
        <f>LEFT(D209,1)</f>
        <v>К</v>
      </c>
      <c r="H209" s="51" t="str">
        <f>LEFT(E209,1)</f>
        <v>В</v>
      </c>
      <c r="I209" s="66" t="s">
        <v>554</v>
      </c>
      <c r="J209" s="123" t="s">
        <v>545</v>
      </c>
      <c r="K209" s="2">
        <v>10</v>
      </c>
      <c r="L209" s="128" t="s">
        <v>348</v>
      </c>
      <c r="M209" s="126" t="s">
        <v>488</v>
      </c>
      <c r="N209" s="45" t="str">
        <f>CONCATENATE(L209,M209)</f>
        <v>Ф1005З</v>
      </c>
      <c r="O209" s="45" t="str">
        <f>CONCATENATE(B209,"-",F209,G209,H209,"-",I209)</f>
        <v>М-ЧКВ-08012004</v>
      </c>
      <c r="P209" s="27">
        <v>2</v>
      </c>
      <c r="Q209" s="27">
        <v>2</v>
      </c>
      <c r="R209" s="27">
        <v>2</v>
      </c>
      <c r="S209" s="47">
        <f>SUM(P209:R209)</f>
        <v>6</v>
      </c>
      <c r="T209" s="55">
        <v>35</v>
      </c>
      <c r="U209" s="57">
        <f>S209/T209</f>
        <v>0.17142857142857143</v>
      </c>
      <c r="V209" s="48" t="str">
        <f>IF(S209&gt;75%*T209,"Победитель",IF(S209&gt;50%*T209,"Призёр","Участник"))</f>
        <v>Участник</v>
      </c>
    </row>
    <row r="210" spans="1:22">
      <c r="A210" s="122">
        <v>196</v>
      </c>
      <c r="B210" s="132" t="s">
        <v>275</v>
      </c>
      <c r="C210" s="132" t="s">
        <v>352</v>
      </c>
      <c r="D210" s="132" t="s">
        <v>100</v>
      </c>
      <c r="E210" s="132" t="s">
        <v>353</v>
      </c>
      <c r="F210" s="51" t="str">
        <f>LEFT(C210,1)</f>
        <v>Б</v>
      </c>
      <c r="G210" s="51" t="str">
        <f>LEFT(D210,1)</f>
        <v>В</v>
      </c>
      <c r="H210" s="51" t="str">
        <f>LEFT(E210,1)</f>
        <v>В</v>
      </c>
      <c r="I210" s="60" t="s">
        <v>354</v>
      </c>
      <c r="J210" s="132" t="s">
        <v>274</v>
      </c>
      <c r="K210" s="13" t="s">
        <v>341</v>
      </c>
      <c r="L210" s="128" t="s">
        <v>355</v>
      </c>
      <c r="M210" s="126" t="s">
        <v>33</v>
      </c>
      <c r="N210" s="45" t="str">
        <f>CONCATENATE(L210,M210)</f>
        <v>Ф1004К</v>
      </c>
      <c r="O210" s="45" t="str">
        <f>CONCATENATE(B210,"-",F210,G210,H210,"-",I210)</f>
        <v>м -БВВ-14102003</v>
      </c>
      <c r="P210" s="27">
        <v>6</v>
      </c>
      <c r="Q210" s="27"/>
      <c r="R210" s="27"/>
      <c r="S210" s="47">
        <f>SUM(P210:R210)</f>
        <v>6</v>
      </c>
      <c r="T210" s="55">
        <v>35</v>
      </c>
      <c r="U210" s="57">
        <f>S210/T210</f>
        <v>0.17142857142857143</v>
      </c>
      <c r="V210" s="48" t="str">
        <f>IF(S210&gt;75%*T210,"Победитель",IF(S210&gt;50%*T210,"Призёр","Участник"))</f>
        <v>Участник</v>
      </c>
    </row>
    <row r="211" spans="1:22">
      <c r="A211" s="122">
        <v>197</v>
      </c>
      <c r="B211" s="53" t="s">
        <v>76</v>
      </c>
      <c r="C211" s="53" t="s">
        <v>379</v>
      </c>
      <c r="D211" s="53" t="s">
        <v>110</v>
      </c>
      <c r="E211" s="53" t="s">
        <v>380</v>
      </c>
      <c r="F211" s="51" t="str">
        <f>LEFT(C211,1)</f>
        <v>М</v>
      </c>
      <c r="G211" s="51" t="str">
        <f>LEFT(D211,1)</f>
        <v>С</v>
      </c>
      <c r="H211" s="51" t="str">
        <f>LEFT(E211,1)</f>
        <v>В</v>
      </c>
      <c r="I211" s="66" t="s">
        <v>381</v>
      </c>
      <c r="J211" s="53" t="s">
        <v>362</v>
      </c>
      <c r="K211" s="2">
        <v>10</v>
      </c>
      <c r="L211" s="128" t="s">
        <v>221</v>
      </c>
      <c r="M211" s="55" t="s">
        <v>29</v>
      </c>
      <c r="N211" s="115" t="str">
        <f>CONCATENATE(L211,M211)</f>
        <v>Ф1001М</v>
      </c>
      <c r="O211" s="45" t="str">
        <f>CONCATENATE(B211,"-",F211,G211,H211,"-",I211)</f>
        <v>ж-МСВ-23092003</v>
      </c>
      <c r="P211" s="27">
        <v>3</v>
      </c>
      <c r="Q211" s="27">
        <v>1</v>
      </c>
      <c r="R211" s="27">
        <v>2</v>
      </c>
      <c r="S211" s="47">
        <f>SUM(P211:R211)</f>
        <v>6</v>
      </c>
      <c r="T211" s="55">
        <v>35</v>
      </c>
      <c r="U211" s="57">
        <f>S211/T211</f>
        <v>0.17142857142857143</v>
      </c>
      <c r="V211" s="48" t="str">
        <f>IF(S211&gt;75%*T211,"Победитель",IF(S211&gt;50%*T211,"Призёр","Участник"))</f>
        <v>Участник</v>
      </c>
    </row>
    <row r="212" spans="1:22">
      <c r="A212" s="122">
        <v>198</v>
      </c>
      <c r="B212" s="53" t="s">
        <v>76</v>
      </c>
      <c r="C212" s="53" t="s">
        <v>405</v>
      </c>
      <c r="D212" s="53" t="s">
        <v>220</v>
      </c>
      <c r="E212" s="53" t="s">
        <v>315</v>
      </c>
      <c r="F212" s="51" t="str">
        <f>LEFT(C212,1)</f>
        <v>Т</v>
      </c>
      <c r="G212" s="51" t="str">
        <f>LEFT(D212,1)</f>
        <v>М</v>
      </c>
      <c r="H212" s="51" t="str">
        <f>LEFT(E212,1)</f>
        <v>В</v>
      </c>
      <c r="I212" s="66" t="s">
        <v>406</v>
      </c>
      <c r="J212" s="53" t="s">
        <v>362</v>
      </c>
      <c r="K212" s="2">
        <v>10</v>
      </c>
      <c r="L212" s="128" t="s">
        <v>75</v>
      </c>
      <c r="M212" s="55" t="s">
        <v>29</v>
      </c>
      <c r="N212" s="115" t="str">
        <f>CONCATENATE(L212,M212)</f>
        <v>Ф1010М</v>
      </c>
      <c r="O212" s="45" t="str">
        <f>CONCATENATE(B212,"-",F212,G212,H212,"-",I212)</f>
        <v>ж-ТМВ-25012004</v>
      </c>
      <c r="P212" s="27">
        <v>6</v>
      </c>
      <c r="Q212" s="27">
        <v>0</v>
      </c>
      <c r="R212" s="27">
        <v>0</v>
      </c>
      <c r="S212" s="47">
        <f>SUM(P212:R212)</f>
        <v>6</v>
      </c>
      <c r="T212" s="55">
        <v>35</v>
      </c>
      <c r="U212" s="57">
        <f>S212/T212</f>
        <v>0.17142857142857143</v>
      </c>
      <c r="V212" s="48" t="str">
        <f>IF(S212&gt;75%*T212,"Победитель",IF(S212&gt;50%*T212,"Призёр","Участник"))</f>
        <v>Участник</v>
      </c>
    </row>
    <row r="213" spans="1:22">
      <c r="A213" s="122">
        <v>199</v>
      </c>
      <c r="B213" s="53" t="s">
        <v>29</v>
      </c>
      <c r="C213" s="125" t="s">
        <v>71</v>
      </c>
      <c r="D213" s="124" t="s">
        <v>72</v>
      </c>
      <c r="E213" s="124" t="s">
        <v>73</v>
      </c>
      <c r="F213" s="51" t="str">
        <f>LEFT(C213,1)</f>
        <v>З</v>
      </c>
      <c r="G213" s="51" t="str">
        <f>LEFT(D213,1)</f>
        <v>Д</v>
      </c>
      <c r="H213" s="51" t="str">
        <f>LEFT(E213,1)</f>
        <v>В</v>
      </c>
      <c r="I213" s="58" t="s">
        <v>171</v>
      </c>
      <c r="J213" s="120" t="s">
        <v>74</v>
      </c>
      <c r="K213" s="103">
        <v>10</v>
      </c>
      <c r="L213" s="113" t="s">
        <v>75</v>
      </c>
      <c r="M213" s="109" t="s">
        <v>202</v>
      </c>
      <c r="N213" s="115" t="str">
        <f>CONCATENATE(L213,M213)</f>
        <v>Ф1010О</v>
      </c>
      <c r="O213" s="45" t="str">
        <f>CONCATENATE(B213,"-",F213,G213,H213,"-",I213)</f>
        <v>М-ЗДВ-07022004</v>
      </c>
      <c r="P213" s="62">
        <v>3</v>
      </c>
      <c r="Q213" s="62">
        <v>0</v>
      </c>
      <c r="R213" s="62">
        <v>3</v>
      </c>
      <c r="S213" s="47">
        <f>SUM(P213:R213)</f>
        <v>6</v>
      </c>
      <c r="T213" s="55">
        <v>35</v>
      </c>
      <c r="U213" s="57">
        <f>S213/T213</f>
        <v>0.17142857142857143</v>
      </c>
      <c r="V213" s="48" t="str">
        <f>IF(S213&gt;75%*T213,"Победитель",IF(S213&gt;50%*T213,"Призёр","Участник"))</f>
        <v>Участник</v>
      </c>
    </row>
    <row r="214" spans="1:22">
      <c r="A214" s="122">
        <v>200</v>
      </c>
      <c r="B214" s="53" t="s">
        <v>29</v>
      </c>
      <c r="C214" s="53" t="s">
        <v>705</v>
      </c>
      <c r="D214" s="53" t="s">
        <v>165</v>
      </c>
      <c r="E214" s="53" t="s">
        <v>98</v>
      </c>
      <c r="F214" s="51" t="str">
        <f>LEFT(C214,1)</f>
        <v>А</v>
      </c>
      <c r="G214" s="51" t="str">
        <f>LEFT(D214,1)</f>
        <v>И</v>
      </c>
      <c r="H214" s="51" t="str">
        <f>LEFT(E214,1)</f>
        <v>С</v>
      </c>
      <c r="I214" s="66">
        <v>10062003</v>
      </c>
      <c r="J214" s="53" t="s">
        <v>683</v>
      </c>
      <c r="K214" s="2">
        <v>10</v>
      </c>
      <c r="L214" s="128" t="s">
        <v>351</v>
      </c>
      <c r="M214" s="55" t="s">
        <v>23</v>
      </c>
      <c r="N214" s="52" t="str">
        <f>CONCATENATE(L214,M214)</f>
        <v>Ф1003С</v>
      </c>
      <c r="O214" s="45" t="str">
        <f>CONCATENATE(B214,"-",F214,G214,H214,"-",I214)</f>
        <v>М-АИС-10062003</v>
      </c>
      <c r="P214" s="27">
        <v>4</v>
      </c>
      <c r="Q214" s="27">
        <v>2</v>
      </c>
      <c r="R214" s="27">
        <v>0</v>
      </c>
      <c r="S214" s="47">
        <f>SUM(P214:R214)</f>
        <v>6</v>
      </c>
      <c r="T214" s="55">
        <v>35</v>
      </c>
      <c r="U214" s="57">
        <f>S214/T214</f>
        <v>0.17142857142857143</v>
      </c>
      <c r="V214" s="48" t="str">
        <f>IF(S214&gt;75%*T214,"Победитель",IF(S214&gt;50%*T214,"Призёр","Участник"))</f>
        <v>Участник</v>
      </c>
    </row>
    <row r="215" spans="1:22">
      <c r="A215" s="122">
        <v>201</v>
      </c>
      <c r="B215" s="53" t="s">
        <v>29</v>
      </c>
      <c r="C215" s="53" t="s">
        <v>548</v>
      </c>
      <c r="D215" s="53" t="s">
        <v>38</v>
      </c>
      <c r="E215" s="53" t="s">
        <v>353</v>
      </c>
      <c r="F215" s="51" t="str">
        <f>LEFT(C215,1)</f>
        <v>Д</v>
      </c>
      <c r="G215" s="51" t="str">
        <f>LEFT(D215,1)</f>
        <v>А</v>
      </c>
      <c r="H215" s="51" t="str">
        <f>LEFT(E215,1)</f>
        <v>В</v>
      </c>
      <c r="I215" s="66" t="s">
        <v>549</v>
      </c>
      <c r="J215" s="53" t="s">
        <v>545</v>
      </c>
      <c r="K215" s="2">
        <v>10</v>
      </c>
      <c r="L215" s="128" t="s">
        <v>221</v>
      </c>
      <c r="M215" s="55" t="s">
        <v>488</v>
      </c>
      <c r="N215" s="115" t="str">
        <f>CONCATENATE(L215,M215)</f>
        <v>Ф1001З</v>
      </c>
      <c r="O215" s="45" t="str">
        <f>CONCATENATE(B215,"-",F215,G215,H215,"-",I215)</f>
        <v>М-ДАВ-18032004</v>
      </c>
      <c r="P215" s="27">
        <v>3</v>
      </c>
      <c r="Q215" s="27">
        <v>1</v>
      </c>
      <c r="R215" s="27">
        <v>1</v>
      </c>
      <c r="S215" s="47">
        <f>SUM(P215:R215)</f>
        <v>5</v>
      </c>
      <c r="T215" s="55">
        <v>35</v>
      </c>
      <c r="U215" s="57">
        <f>S215/T215</f>
        <v>0.14285714285714285</v>
      </c>
      <c r="V215" s="48" t="str">
        <f>IF(S215&gt;75%*T215,"Победитель",IF(S215&gt;50%*T215,"Призёр","Участник"))</f>
        <v>Участник</v>
      </c>
    </row>
    <row r="216" spans="1:22">
      <c r="A216" s="122">
        <v>202</v>
      </c>
      <c r="B216" s="53" t="s">
        <v>29</v>
      </c>
      <c r="C216" s="124" t="s">
        <v>513</v>
      </c>
      <c r="D216" s="124" t="s">
        <v>514</v>
      </c>
      <c r="E216" s="124" t="s">
        <v>98</v>
      </c>
      <c r="F216" s="51" t="str">
        <f>LEFT(C216,1)</f>
        <v>М</v>
      </c>
      <c r="G216" s="51" t="str">
        <f>LEFT(D216,1)</f>
        <v>К</v>
      </c>
      <c r="H216" s="51" t="str">
        <f>LEFT(E216,1)</f>
        <v>С</v>
      </c>
      <c r="I216" s="58" t="s">
        <v>515</v>
      </c>
      <c r="J216" s="120" t="s">
        <v>509</v>
      </c>
      <c r="K216" s="103">
        <v>10</v>
      </c>
      <c r="L216" s="134" t="s">
        <v>221</v>
      </c>
      <c r="M216" s="55" t="s">
        <v>523</v>
      </c>
      <c r="N216" s="115" t="str">
        <f>CONCATENATE(L216,M216)</f>
        <v>Ф1001И</v>
      </c>
      <c r="O216" s="45" t="str">
        <f>CONCATENATE(B216,"-",F216,G216,H216,"-",I216)</f>
        <v>М-МКС-03062003</v>
      </c>
      <c r="P216" s="27">
        <v>5</v>
      </c>
      <c r="Q216" s="27">
        <v>0</v>
      </c>
      <c r="R216" s="27"/>
      <c r="S216" s="47">
        <f>SUM(P216:R216)</f>
        <v>5</v>
      </c>
      <c r="T216" s="55">
        <v>35</v>
      </c>
      <c r="U216" s="57">
        <f>S216/T216</f>
        <v>0.14285714285714285</v>
      </c>
      <c r="V216" s="48" t="str">
        <f>IF(S216&gt;75%*T216,"Победитель",IF(S216&gt;50%*T216,"Призёр","Участник"))</f>
        <v>Участник</v>
      </c>
    </row>
    <row r="217" spans="1:22">
      <c r="A217" s="122">
        <v>203</v>
      </c>
      <c r="B217" s="132" t="s">
        <v>76</v>
      </c>
      <c r="C217" s="132" t="s">
        <v>346</v>
      </c>
      <c r="D217" s="132" t="s">
        <v>56</v>
      </c>
      <c r="E217" s="132" t="s">
        <v>246</v>
      </c>
      <c r="F217" s="51" t="str">
        <f>LEFT(C217,1)</f>
        <v>М</v>
      </c>
      <c r="G217" s="51" t="str">
        <f>LEFT(D217,1)</f>
        <v>С</v>
      </c>
      <c r="H217" s="51" t="str">
        <f>LEFT(E217,1)</f>
        <v>А</v>
      </c>
      <c r="I217" s="60" t="s">
        <v>347</v>
      </c>
      <c r="J217" s="132" t="s">
        <v>274</v>
      </c>
      <c r="K217" s="13" t="s">
        <v>341</v>
      </c>
      <c r="L217" s="128" t="s">
        <v>348</v>
      </c>
      <c r="M217" s="55" t="s">
        <v>33</v>
      </c>
      <c r="N217" s="115" t="str">
        <f>CONCATENATE(L217,M217)</f>
        <v>Ф1005К</v>
      </c>
      <c r="O217" s="45" t="str">
        <f>CONCATENATE(B217,"-",F217,G217,H217,"-",I217)</f>
        <v>ж-МСА-11102003</v>
      </c>
      <c r="P217" s="27">
        <v>5</v>
      </c>
      <c r="Q217" s="27"/>
      <c r="R217" s="27"/>
      <c r="S217" s="47">
        <f>SUM(P217:R217)</f>
        <v>5</v>
      </c>
      <c r="T217" s="55">
        <v>35</v>
      </c>
      <c r="U217" s="57">
        <f>S217/T217</f>
        <v>0.14285714285714285</v>
      </c>
      <c r="V217" s="48" t="str">
        <f>IF(S217&gt;75%*T217,"Победитель",IF(S217&gt;50%*T217,"Призёр","Участник"))</f>
        <v>Участник</v>
      </c>
    </row>
    <row r="218" spans="1:22">
      <c r="A218" s="122">
        <v>204</v>
      </c>
      <c r="B218" s="123" t="s">
        <v>76</v>
      </c>
      <c r="C218" s="123" t="s">
        <v>382</v>
      </c>
      <c r="D218" s="123" t="s">
        <v>383</v>
      </c>
      <c r="E218" s="123" t="s">
        <v>162</v>
      </c>
      <c r="F218" s="51" t="str">
        <f>LEFT(C218,1)</f>
        <v>Г</v>
      </c>
      <c r="G218" s="51" t="str">
        <f>LEFT(D218,1)</f>
        <v>В</v>
      </c>
      <c r="H218" s="51" t="str">
        <f>LEFT(E218,1)</f>
        <v>А</v>
      </c>
      <c r="I218" s="66" t="s">
        <v>384</v>
      </c>
      <c r="J218" s="123" t="s">
        <v>362</v>
      </c>
      <c r="K218" s="2">
        <v>10</v>
      </c>
      <c r="L218" s="128" t="s">
        <v>342</v>
      </c>
      <c r="M218" s="55" t="s">
        <v>29</v>
      </c>
      <c r="N218" s="45" t="str">
        <f>CONCATENATE(L218,M218)</f>
        <v>Ф1002М</v>
      </c>
      <c r="O218" s="45" t="str">
        <f>CONCATENATE(B218,"-",F218,G218,H218,"-",I218)</f>
        <v>ж-ГВА-17022004</v>
      </c>
      <c r="P218" s="27">
        <v>3</v>
      </c>
      <c r="Q218" s="27">
        <v>2</v>
      </c>
      <c r="R218" s="27"/>
      <c r="S218" s="47">
        <f>SUM(P218:R218)</f>
        <v>5</v>
      </c>
      <c r="T218" s="55">
        <v>35</v>
      </c>
      <c r="U218" s="57">
        <f>S218/T218</f>
        <v>0.14285714285714285</v>
      </c>
      <c r="V218" s="48" t="str">
        <f>IF(S218&gt;75%*T218,"Победитель",IF(S218&gt;50%*T218,"Призёр","Участник"))</f>
        <v>Участник</v>
      </c>
    </row>
    <row r="219" spans="1:22">
      <c r="A219" s="122">
        <v>205</v>
      </c>
      <c r="B219" s="123" t="s">
        <v>29</v>
      </c>
      <c r="C219" s="123" t="s">
        <v>703</v>
      </c>
      <c r="D219" s="123" t="s">
        <v>704</v>
      </c>
      <c r="E219" s="123" t="s">
        <v>392</v>
      </c>
      <c r="F219" s="51" t="str">
        <f>LEFT(C219,1)</f>
        <v>А</v>
      </c>
      <c r="G219" s="51" t="str">
        <f>LEFT(D219,1)</f>
        <v>С</v>
      </c>
      <c r="H219" s="51" t="str">
        <f>LEFT(E219,1)</f>
        <v>О</v>
      </c>
      <c r="I219" s="66">
        <v>1052004</v>
      </c>
      <c r="J219" s="123" t="s">
        <v>565</v>
      </c>
      <c r="K219" s="2">
        <v>10</v>
      </c>
      <c r="L219" s="128" t="s">
        <v>342</v>
      </c>
      <c r="M219" s="55" t="s">
        <v>23</v>
      </c>
      <c r="N219" s="122" t="str">
        <f>CONCATENATE(L219,M219)</f>
        <v>Ф1002С</v>
      </c>
      <c r="O219" s="45" t="str">
        <f>CONCATENATE(B219,"-",F219,G219,H219,"-",I219)</f>
        <v>М-АСО-1052004</v>
      </c>
      <c r="P219" s="27">
        <v>3</v>
      </c>
      <c r="Q219" s="27">
        <v>2</v>
      </c>
      <c r="R219" s="27">
        <v>0</v>
      </c>
      <c r="S219" s="47">
        <f>SUM(P219:R219)</f>
        <v>5</v>
      </c>
      <c r="T219" s="55">
        <v>35</v>
      </c>
      <c r="U219" s="57">
        <f>S219/T219</f>
        <v>0.14285714285714285</v>
      </c>
      <c r="V219" s="48" t="str">
        <f>IF(S219&gt;75%*T219,"Победитель",IF(S219&gt;50%*T219,"Призёр","Участник"))</f>
        <v>Участник</v>
      </c>
    </row>
    <row r="220" spans="1:22">
      <c r="A220" s="122">
        <v>206</v>
      </c>
      <c r="B220" s="4" t="s">
        <v>76</v>
      </c>
      <c r="C220" s="4" t="s">
        <v>219</v>
      </c>
      <c r="D220" s="4" t="s">
        <v>220</v>
      </c>
      <c r="E220" s="4" t="s">
        <v>57</v>
      </c>
      <c r="F220" s="51" t="str">
        <f>LEFT(C220,1)</f>
        <v>Д</v>
      </c>
      <c r="G220" s="51" t="str">
        <f>LEFT(D220,1)</f>
        <v>М</v>
      </c>
      <c r="H220" s="51" t="str">
        <f>LEFT(E220,1)</f>
        <v>С</v>
      </c>
      <c r="I220" s="69" t="s">
        <v>235</v>
      </c>
      <c r="J220" s="7" t="s">
        <v>205</v>
      </c>
      <c r="K220" s="4">
        <v>10</v>
      </c>
      <c r="L220" s="9" t="s">
        <v>221</v>
      </c>
      <c r="M220" s="55" t="s">
        <v>189</v>
      </c>
      <c r="N220" s="45" t="str">
        <f>CONCATENATE(L220,M220)</f>
        <v>Ф1001Ч</v>
      </c>
      <c r="O220" s="45" t="str">
        <f>CONCATENATE(B220,"-",F220,G220,H220,"-",I220)</f>
        <v>ж-ДМС-09062003</v>
      </c>
      <c r="P220" s="27">
        <v>5</v>
      </c>
      <c r="Q220" s="27">
        <v>0</v>
      </c>
      <c r="R220" s="27">
        <v>0</v>
      </c>
      <c r="S220" s="47">
        <f>SUM(P220:R220)</f>
        <v>5</v>
      </c>
      <c r="T220" s="55">
        <v>35</v>
      </c>
      <c r="U220" s="57">
        <f>S220/T220</f>
        <v>0.14285714285714285</v>
      </c>
      <c r="V220" s="48" t="str">
        <f>IF(S220&gt;75%*T220,"Победитель",IF(S220&gt;50%*T220,"Призёр","Участник"))</f>
        <v>Участник</v>
      </c>
    </row>
    <row r="221" spans="1:22">
      <c r="A221" s="122">
        <v>207</v>
      </c>
      <c r="B221" s="132" t="s">
        <v>76</v>
      </c>
      <c r="C221" s="132" t="s">
        <v>349</v>
      </c>
      <c r="D221" s="132" t="s">
        <v>110</v>
      </c>
      <c r="E221" s="132" t="s">
        <v>283</v>
      </c>
      <c r="F221" s="51" t="str">
        <f>LEFT(C221,1)</f>
        <v>Ш</v>
      </c>
      <c r="G221" s="51" t="str">
        <f>LEFT(D221,1)</f>
        <v>С</v>
      </c>
      <c r="H221" s="51" t="str">
        <f>LEFT(E221,1)</f>
        <v>Н</v>
      </c>
      <c r="I221" s="60" t="s">
        <v>350</v>
      </c>
      <c r="J221" s="132" t="s">
        <v>274</v>
      </c>
      <c r="K221" s="13" t="s">
        <v>341</v>
      </c>
      <c r="L221" s="128" t="s">
        <v>351</v>
      </c>
      <c r="M221" s="55" t="s">
        <v>33</v>
      </c>
      <c r="N221" s="45" t="str">
        <f>CONCATENATE(L221,M221)</f>
        <v>Ф1003К</v>
      </c>
      <c r="O221" s="45" t="str">
        <f>CONCATENATE(B221,"-",F221,G221,H221,"-",I221)</f>
        <v>ж-ШСН-07102003</v>
      </c>
      <c r="P221" s="27">
        <v>4</v>
      </c>
      <c r="Q221" s="27"/>
      <c r="R221" s="27"/>
      <c r="S221" s="47">
        <f>SUM(P221:R221)</f>
        <v>4</v>
      </c>
      <c r="T221" s="55">
        <v>35</v>
      </c>
      <c r="U221" s="57">
        <f>S221/T221</f>
        <v>0.11428571428571428</v>
      </c>
      <c r="V221" s="48" t="str">
        <f>IF(S221&gt;75%*T221,"Победитель",IF(S221&gt;50%*T221,"Призёр","Участник"))</f>
        <v>Участник</v>
      </c>
    </row>
    <row r="222" spans="1:22">
      <c r="A222" s="122">
        <v>208</v>
      </c>
      <c r="B222" s="53" t="s">
        <v>76</v>
      </c>
      <c r="C222" s="53" t="s">
        <v>397</v>
      </c>
      <c r="D222" s="53" t="s">
        <v>168</v>
      </c>
      <c r="E222" s="53" t="s">
        <v>57</v>
      </c>
      <c r="F222" s="51" t="str">
        <f>LEFT(C222,1)</f>
        <v>К</v>
      </c>
      <c r="G222" s="51" t="str">
        <f>LEFT(D222,1)</f>
        <v>Д</v>
      </c>
      <c r="H222" s="51" t="str">
        <f>LEFT(E222,1)</f>
        <v>С</v>
      </c>
      <c r="I222" s="66" t="s">
        <v>398</v>
      </c>
      <c r="J222" s="123" t="s">
        <v>362</v>
      </c>
      <c r="K222" s="2">
        <v>10</v>
      </c>
      <c r="L222" s="128" t="s">
        <v>89</v>
      </c>
      <c r="M222" s="55" t="s">
        <v>29</v>
      </c>
      <c r="N222" s="45" t="str">
        <f>CONCATENATE(L222,M222)</f>
        <v>Ф1007М</v>
      </c>
      <c r="O222" s="45" t="str">
        <f>CONCATENATE(B222,"-",F222,G222,H222,"-",I222)</f>
        <v>ж-КДС-20062003</v>
      </c>
      <c r="P222" s="27">
        <v>4</v>
      </c>
      <c r="Q222" s="27">
        <v>0</v>
      </c>
      <c r="R222" s="27">
        <v>0</v>
      </c>
      <c r="S222" s="47">
        <f>SUM(P222:R222)</f>
        <v>4</v>
      </c>
      <c r="T222" s="55">
        <v>35</v>
      </c>
      <c r="U222" s="57">
        <f>S222/T222</f>
        <v>0.11428571428571428</v>
      </c>
      <c r="V222" s="48" t="str">
        <f>IF(S222&gt;75%*T222,"Победитель",IF(S222&gt;50%*T222,"Призёр","Участник"))</f>
        <v>Участник</v>
      </c>
    </row>
    <row r="223" spans="1:22">
      <c r="A223" s="122">
        <v>209</v>
      </c>
      <c r="B223" s="53" t="s">
        <v>29</v>
      </c>
      <c r="C223" s="53" t="s">
        <v>706</v>
      </c>
      <c r="D223" s="53" t="s">
        <v>707</v>
      </c>
      <c r="E223" s="53" t="s">
        <v>304</v>
      </c>
      <c r="F223" s="51" t="str">
        <f>LEFT(C223,1)</f>
        <v>Б</v>
      </c>
      <c r="G223" s="51" t="str">
        <f>LEFT(D223,1)</f>
        <v>Д</v>
      </c>
      <c r="H223" s="51" t="str">
        <f>LEFT(E223,1)</f>
        <v>Д</v>
      </c>
      <c r="I223" s="66">
        <v>1042003</v>
      </c>
      <c r="J223" s="123" t="s">
        <v>683</v>
      </c>
      <c r="K223" s="2">
        <v>10</v>
      </c>
      <c r="L223" s="128" t="s">
        <v>355</v>
      </c>
      <c r="M223" s="55" t="s">
        <v>23</v>
      </c>
      <c r="N223" s="122" t="str">
        <f>CONCATENATE(L223,M223)</f>
        <v>Ф1004С</v>
      </c>
      <c r="O223" s="45" t="str">
        <f>CONCATENATE(B223,"-",F223,G223,H223,"-",I223)</f>
        <v>М-БДД-1042003</v>
      </c>
      <c r="P223" s="27">
        <v>4</v>
      </c>
      <c r="Q223" s="27"/>
      <c r="R223" s="27"/>
      <c r="S223" s="47">
        <f>SUM(P223:R223)</f>
        <v>4</v>
      </c>
      <c r="T223" s="55">
        <v>35</v>
      </c>
      <c r="U223" s="57">
        <f>S223/T223</f>
        <v>0.11428571428571428</v>
      </c>
      <c r="V223" s="48" t="str">
        <f>IF(S223&gt;75%*T223,"Победитель",IF(S223&gt;50%*T223,"Призёр","Участник"))</f>
        <v>Участник</v>
      </c>
    </row>
    <row r="224" spans="1:22">
      <c r="A224" s="122">
        <v>210</v>
      </c>
      <c r="B224" s="53" t="s">
        <v>29</v>
      </c>
      <c r="C224" s="53" t="s">
        <v>708</v>
      </c>
      <c r="D224" s="53" t="s">
        <v>607</v>
      </c>
      <c r="E224" s="53" t="s">
        <v>392</v>
      </c>
      <c r="F224" s="51" t="str">
        <f>LEFT(C224,1)</f>
        <v>В</v>
      </c>
      <c r="G224" s="51" t="str">
        <f>LEFT(D224,1)</f>
        <v>Р</v>
      </c>
      <c r="H224" s="51" t="str">
        <f>LEFT(E224,1)</f>
        <v>О</v>
      </c>
      <c r="I224" s="66">
        <v>11122003</v>
      </c>
      <c r="J224" s="123" t="s">
        <v>683</v>
      </c>
      <c r="K224" s="2">
        <v>10</v>
      </c>
      <c r="L224" s="128" t="s">
        <v>348</v>
      </c>
      <c r="M224" s="55" t="s">
        <v>23</v>
      </c>
      <c r="N224" s="122" t="str">
        <f>CONCATENATE(L224,M224)</f>
        <v>Ф1005С</v>
      </c>
      <c r="O224" s="45" t="str">
        <f>CONCATENATE(B224,"-",F224,G224,H224,"-",I224)</f>
        <v>М-ВРО-11122003</v>
      </c>
      <c r="P224" s="27">
        <v>4</v>
      </c>
      <c r="Q224" s="27"/>
      <c r="R224" s="27"/>
      <c r="S224" s="47">
        <f>SUM(P224:R224)</f>
        <v>4</v>
      </c>
      <c r="T224" s="55">
        <v>35</v>
      </c>
      <c r="U224" s="57">
        <f>S224/T224</f>
        <v>0.11428571428571428</v>
      </c>
      <c r="V224" s="48" t="str">
        <f>IF(S224&gt;75%*T224,"Победитель",IF(S224&gt;50%*T224,"Призёр","Участник"))</f>
        <v>Участник</v>
      </c>
    </row>
    <row r="225" spans="1:22">
      <c r="A225" s="122">
        <v>211</v>
      </c>
      <c r="B225" s="9" t="s">
        <v>76</v>
      </c>
      <c r="C225" s="9" t="s">
        <v>222</v>
      </c>
      <c r="D225" s="9" t="s">
        <v>223</v>
      </c>
      <c r="E225" s="9" t="s">
        <v>224</v>
      </c>
      <c r="F225" s="51" t="str">
        <f>LEFT(C225,1)</f>
        <v>П</v>
      </c>
      <c r="G225" s="51" t="str">
        <f>LEFT(D225,1)</f>
        <v>А</v>
      </c>
      <c r="H225" s="51" t="str">
        <f>LEFT(E225,1)</f>
        <v>В</v>
      </c>
      <c r="I225" s="70" t="s">
        <v>236</v>
      </c>
      <c r="J225" s="7" t="s">
        <v>205</v>
      </c>
      <c r="K225" s="10">
        <v>10</v>
      </c>
      <c r="L225" s="9" t="s">
        <v>92</v>
      </c>
      <c r="M225" s="55" t="s">
        <v>189</v>
      </c>
      <c r="N225" s="45" t="str">
        <f>CONCATENATE(L225,M225)</f>
        <v>Ф1006Ч</v>
      </c>
      <c r="O225" s="45" t="str">
        <f>CONCATENATE(B225,"-",F225,G225,H225,"-",I225)</f>
        <v>ж-ПАВ-13052003</v>
      </c>
      <c r="P225" s="27">
        <v>4</v>
      </c>
      <c r="Q225" s="27">
        <v>0</v>
      </c>
      <c r="R225" s="27">
        <v>0</v>
      </c>
      <c r="S225" s="47">
        <f>SUM(P225:R225)</f>
        <v>4</v>
      </c>
      <c r="T225" s="55">
        <v>35</v>
      </c>
      <c r="U225" s="57">
        <f>S225/T225</f>
        <v>0.11428571428571428</v>
      </c>
      <c r="V225" s="48" t="str">
        <f>IF(S225&gt;75%*T225,"Победитель",IF(S225&gt;50%*T225,"Призёр","Участник"))</f>
        <v>Участник</v>
      </c>
    </row>
    <row r="226" spans="1:22">
      <c r="A226" s="122">
        <v>212</v>
      </c>
      <c r="B226" s="53" t="s">
        <v>29</v>
      </c>
      <c r="C226" s="53" t="s">
        <v>646</v>
      </c>
      <c r="D226" s="53" t="s">
        <v>129</v>
      </c>
      <c r="E226" s="53" t="s">
        <v>84</v>
      </c>
      <c r="F226" s="51" t="str">
        <f>LEFT(C226,1)</f>
        <v>Г</v>
      </c>
      <c r="G226" s="51" t="str">
        <f>LEFT(D226,1)</f>
        <v>И</v>
      </c>
      <c r="H226" s="51" t="str">
        <f>LEFT(E226,1)</f>
        <v>А</v>
      </c>
      <c r="I226" s="59" t="s">
        <v>647</v>
      </c>
      <c r="J226" s="50" t="s">
        <v>556</v>
      </c>
      <c r="K226" s="53">
        <v>10</v>
      </c>
      <c r="L226" s="128" t="s">
        <v>221</v>
      </c>
      <c r="M226" s="55" t="s">
        <v>459</v>
      </c>
      <c r="N226" s="45" t="str">
        <f>CONCATENATE(L226,M226)</f>
        <v>Ф1001В</v>
      </c>
      <c r="O226" s="45" t="str">
        <f>CONCATENATE(B226,"-",F226,G226,H226,"-",I226)</f>
        <v>М-ГИА-140321003</v>
      </c>
      <c r="P226" s="27">
        <v>3</v>
      </c>
      <c r="Q226" s="27">
        <v>0</v>
      </c>
      <c r="R226" s="27"/>
      <c r="S226" s="47">
        <f>SUM(P226:R226)</f>
        <v>3</v>
      </c>
      <c r="T226" s="55">
        <v>35</v>
      </c>
      <c r="U226" s="57">
        <f>S226/T226</f>
        <v>8.5714285714285715E-2</v>
      </c>
      <c r="V226" s="48" t="str">
        <f>IF(S226&gt;75%*T226,"Победитель",IF(S226&gt;50%*T226,"Призёр","Участник"))</f>
        <v>Участник</v>
      </c>
    </row>
    <row r="227" spans="1:22">
      <c r="A227" s="122">
        <v>213</v>
      </c>
      <c r="B227" s="132" t="s">
        <v>76</v>
      </c>
      <c r="C227" s="132" t="s">
        <v>343</v>
      </c>
      <c r="D227" s="132" t="s">
        <v>344</v>
      </c>
      <c r="E227" s="132" t="s">
        <v>148</v>
      </c>
      <c r="F227" s="51" t="str">
        <f>LEFT(C227,1)</f>
        <v>К</v>
      </c>
      <c r="G227" s="51" t="str">
        <f>LEFT(D227,1)</f>
        <v>Т</v>
      </c>
      <c r="H227" s="51" t="str">
        <f>LEFT(E227,1)</f>
        <v>Д</v>
      </c>
      <c r="I227" s="60" t="s">
        <v>345</v>
      </c>
      <c r="J227" s="132" t="s">
        <v>274</v>
      </c>
      <c r="K227" s="13" t="s">
        <v>341</v>
      </c>
      <c r="L227" s="128" t="s">
        <v>221</v>
      </c>
      <c r="M227" s="55" t="s">
        <v>33</v>
      </c>
      <c r="N227" s="45" t="str">
        <f>CONCATENATE(L227,M227)</f>
        <v>Ф1001К</v>
      </c>
      <c r="O227" s="45" t="str">
        <f>CONCATENATE(B227,"-",F227,G227,H227,"-",I227)</f>
        <v>ж-КТД-14042003</v>
      </c>
      <c r="P227" s="27">
        <v>3</v>
      </c>
      <c r="Q227" s="27"/>
      <c r="R227" s="27"/>
      <c r="S227" s="47">
        <f>SUM(P227:R227)</f>
        <v>3</v>
      </c>
      <c r="T227" s="55">
        <v>35</v>
      </c>
      <c r="U227" s="57">
        <f>S227/T227</f>
        <v>8.5714285714285715E-2</v>
      </c>
      <c r="V227" s="48" t="str">
        <f>IF(S227&gt;75%*T227,"Победитель",IF(S227&gt;50%*T227,"Призёр","Участник"))</f>
        <v>Участник</v>
      </c>
    </row>
    <row r="228" spans="1:22">
      <c r="A228" s="122">
        <v>214</v>
      </c>
      <c r="B228" s="53" t="s">
        <v>14</v>
      </c>
      <c r="C228" s="53" t="s">
        <v>550</v>
      </c>
      <c r="D228" s="53" t="s">
        <v>551</v>
      </c>
      <c r="E228" s="53" t="s">
        <v>57</v>
      </c>
      <c r="F228" s="51" t="str">
        <f>LEFT(C228,1)</f>
        <v>П</v>
      </c>
      <c r="G228" s="51" t="str">
        <f>LEFT(D228,1)</f>
        <v>Н</v>
      </c>
      <c r="H228" s="51" t="str">
        <f>LEFT(E228,1)</f>
        <v>С</v>
      </c>
      <c r="I228" s="66" t="s">
        <v>552</v>
      </c>
      <c r="J228" s="53" t="s">
        <v>545</v>
      </c>
      <c r="K228" s="2">
        <v>10</v>
      </c>
      <c r="L228" s="128" t="s">
        <v>351</v>
      </c>
      <c r="M228" s="55" t="s">
        <v>488</v>
      </c>
      <c r="N228" s="45" t="str">
        <f>CONCATENATE(L228,M228)</f>
        <v>Ф1003З</v>
      </c>
      <c r="O228" s="45" t="str">
        <f>CONCATENATE(B228,"-",F228,G228,H228,"-",I228)</f>
        <v>Ж-ПНС-22042003</v>
      </c>
      <c r="P228" s="27">
        <v>1</v>
      </c>
      <c r="Q228" s="27">
        <v>1</v>
      </c>
      <c r="R228" s="27">
        <v>0</v>
      </c>
      <c r="S228" s="47">
        <f>SUM(P228:R228)</f>
        <v>2</v>
      </c>
      <c r="T228" s="55">
        <v>35</v>
      </c>
      <c r="U228" s="57">
        <f>S228/T228</f>
        <v>5.7142857142857141E-2</v>
      </c>
      <c r="V228" s="48" t="str">
        <f>IF(S228&gt;75%*T228,"Победитель",IF(S228&gt;50%*T228,"Призёр","Участник"))</f>
        <v>Участник</v>
      </c>
    </row>
    <row r="229" spans="1:22">
      <c r="A229" s="122">
        <v>215</v>
      </c>
      <c r="B229" s="123" t="s">
        <v>29</v>
      </c>
      <c r="C229" s="123" t="s">
        <v>711</v>
      </c>
      <c r="D229" s="123" t="s">
        <v>607</v>
      </c>
      <c r="E229" s="123" t="s">
        <v>84</v>
      </c>
      <c r="F229" s="121" t="str">
        <f>LEFT(C229,1)</f>
        <v>Б</v>
      </c>
      <c r="G229" s="121" t="str">
        <f>LEFT(D229,1)</f>
        <v>Р</v>
      </c>
      <c r="H229" s="121" t="str">
        <f>LEFT(E229,1)</f>
        <v>А</v>
      </c>
      <c r="I229" s="66">
        <v>29052002</v>
      </c>
      <c r="J229" s="123" t="s">
        <v>683</v>
      </c>
      <c r="K229" s="2">
        <v>11</v>
      </c>
      <c r="L229" s="128" t="s">
        <v>363</v>
      </c>
      <c r="M229" s="126" t="s">
        <v>23</v>
      </c>
      <c r="N229" s="122" t="str">
        <f>CONCATENATE(L229,M229)</f>
        <v>Ф1101С</v>
      </c>
      <c r="O229" s="115" t="str">
        <f>CONCATENATE(B229,"-",F229,G229,H229,"-",I229)</f>
        <v>М-БРА-29052002</v>
      </c>
      <c r="P229" s="27">
        <v>10</v>
      </c>
      <c r="Q229" s="27">
        <v>4</v>
      </c>
      <c r="R229" s="27">
        <v>4</v>
      </c>
      <c r="S229" s="117">
        <f>SUM(P229:R229)</f>
        <v>18</v>
      </c>
      <c r="T229" s="126">
        <v>32</v>
      </c>
      <c r="U229" s="130">
        <f>S229/T229</f>
        <v>0.5625</v>
      </c>
      <c r="V229" s="118" t="str">
        <f>IF(S229&gt;75%*T229,"Победитель",IF(S229&gt;50%*T229,"Призёр","Участник"))</f>
        <v>Призёр</v>
      </c>
    </row>
    <row r="230" spans="1:22">
      <c r="A230" s="122">
        <v>216</v>
      </c>
      <c r="B230" s="123" t="s">
        <v>81</v>
      </c>
      <c r="C230" s="123" t="s">
        <v>359</v>
      </c>
      <c r="D230" s="123" t="s">
        <v>360</v>
      </c>
      <c r="E230" s="123" t="s">
        <v>84</v>
      </c>
      <c r="F230" s="121" t="str">
        <f>LEFT(C230,1)</f>
        <v>К</v>
      </c>
      <c r="G230" s="121" t="str">
        <f>LEFT(D230,1)</f>
        <v>С</v>
      </c>
      <c r="H230" s="121" t="str">
        <f>LEFT(E230,1)</f>
        <v>А</v>
      </c>
      <c r="I230" s="66" t="s">
        <v>361</v>
      </c>
      <c r="J230" s="123" t="s">
        <v>362</v>
      </c>
      <c r="K230" s="2">
        <v>11</v>
      </c>
      <c r="L230" s="128" t="s">
        <v>363</v>
      </c>
      <c r="M230" s="126" t="s">
        <v>29</v>
      </c>
      <c r="N230" s="115" t="str">
        <f>CONCATENATE(L230,M230)</f>
        <v>Ф1101М</v>
      </c>
      <c r="O230" s="115" t="str">
        <f>CONCATENATE(B230,"-",F230,G230,H230,"-",I230)</f>
        <v>м-КСА-01102002</v>
      </c>
      <c r="P230" s="27">
        <v>5</v>
      </c>
      <c r="Q230" s="27">
        <v>5</v>
      </c>
      <c r="R230" s="27">
        <v>7</v>
      </c>
      <c r="S230" s="117">
        <f>SUM(P230:R230)</f>
        <v>17</v>
      </c>
      <c r="T230" s="126">
        <v>32</v>
      </c>
      <c r="U230" s="130">
        <f>S230/T230</f>
        <v>0.53125</v>
      </c>
      <c r="V230" s="118" t="str">
        <f>IF(S230&gt;75%*T230,"Победитель",IF(S230&gt;50%*T230,"Призёр","Участник"))</f>
        <v>Призёр</v>
      </c>
    </row>
    <row r="231" spans="1:22">
      <c r="A231" s="122">
        <v>217</v>
      </c>
      <c r="B231" s="123" t="s">
        <v>81</v>
      </c>
      <c r="C231" s="123" t="s">
        <v>374</v>
      </c>
      <c r="D231" s="123" t="s">
        <v>165</v>
      </c>
      <c r="E231" s="123" t="s">
        <v>304</v>
      </c>
      <c r="F231" s="121" t="str">
        <f>LEFT(C231,1)</f>
        <v>Ш</v>
      </c>
      <c r="G231" s="121" t="str">
        <f>LEFT(D231,1)</f>
        <v>И</v>
      </c>
      <c r="H231" s="121" t="str">
        <f>LEFT(E231,1)</f>
        <v>Д</v>
      </c>
      <c r="I231" s="66" t="s">
        <v>375</v>
      </c>
      <c r="J231" s="123" t="s">
        <v>362</v>
      </c>
      <c r="K231" s="2">
        <v>11</v>
      </c>
      <c r="L231" s="128" t="s">
        <v>376</v>
      </c>
      <c r="M231" s="126" t="s">
        <v>29</v>
      </c>
      <c r="N231" s="115" t="str">
        <f>CONCATENATE(L231,M231)</f>
        <v>Ф1104М</v>
      </c>
      <c r="O231" s="115" t="str">
        <f>CONCATENATE(B231,"-",F231,G231,H231,"-",I231)</f>
        <v>м-ШИД-24122001</v>
      </c>
      <c r="P231" s="27">
        <v>7</v>
      </c>
      <c r="Q231" s="27">
        <v>6</v>
      </c>
      <c r="R231" s="27"/>
      <c r="S231" s="117">
        <f>SUM(P231:R231)</f>
        <v>13</v>
      </c>
      <c r="T231" s="126">
        <v>32</v>
      </c>
      <c r="U231" s="130">
        <f>S231/T231</f>
        <v>0.40625</v>
      </c>
      <c r="V231" s="118" t="str">
        <f>IF(S231&gt;75%*T231,"Победитель",IF(S231&gt;50%*T231,"Призёр","Участник"))</f>
        <v>Участник</v>
      </c>
    </row>
    <row r="232" spans="1:22">
      <c r="A232" s="122">
        <v>218</v>
      </c>
      <c r="B232" s="123" t="s">
        <v>29</v>
      </c>
      <c r="C232" s="123" t="s">
        <v>712</v>
      </c>
      <c r="D232" s="123" t="s">
        <v>266</v>
      </c>
      <c r="E232" s="123" t="s">
        <v>98</v>
      </c>
      <c r="F232" s="121" t="str">
        <f>LEFT(C232,1)</f>
        <v>К</v>
      </c>
      <c r="G232" s="121" t="str">
        <f>LEFT(D232,1)</f>
        <v>Н</v>
      </c>
      <c r="H232" s="121" t="str">
        <f>LEFT(E232,1)</f>
        <v>С</v>
      </c>
      <c r="I232" s="66">
        <v>7082002</v>
      </c>
      <c r="J232" s="123" t="s">
        <v>683</v>
      </c>
      <c r="K232" s="2">
        <v>11</v>
      </c>
      <c r="L232" s="128" t="s">
        <v>368</v>
      </c>
      <c r="M232" s="126" t="s">
        <v>23</v>
      </c>
      <c r="N232" s="122" t="str">
        <f>CONCATENATE(L232,M232)</f>
        <v>Ф1102С</v>
      </c>
      <c r="O232" s="115" t="str">
        <f>CONCATENATE(B232,"-",F232,G232,H232,"-",I232)</f>
        <v>М-КНС-7082002</v>
      </c>
      <c r="P232" s="27">
        <v>6</v>
      </c>
      <c r="Q232" s="27">
        <v>4</v>
      </c>
      <c r="R232" s="27">
        <v>3</v>
      </c>
      <c r="S232" s="117">
        <f>SUM(P232:R232)</f>
        <v>13</v>
      </c>
      <c r="T232" s="126">
        <v>32</v>
      </c>
      <c r="U232" s="130">
        <f>S232/T232</f>
        <v>0.40625</v>
      </c>
      <c r="V232" s="118" t="str">
        <f>IF(S232&gt;75%*T232,"Победитель",IF(S232&gt;50%*T232,"Призёр","Участник"))</f>
        <v>Участник</v>
      </c>
    </row>
    <row r="233" spans="1:22">
      <c r="A233" s="122">
        <v>219</v>
      </c>
      <c r="B233" s="123" t="s">
        <v>29</v>
      </c>
      <c r="C233" s="123" t="s">
        <v>560</v>
      </c>
      <c r="D233" s="123" t="s">
        <v>38</v>
      </c>
      <c r="E233" s="123" t="s">
        <v>392</v>
      </c>
      <c r="F233" s="121" t="str">
        <f>LEFT(C233,1)</f>
        <v>Р</v>
      </c>
      <c r="G233" s="121" t="str">
        <f>LEFT(D233,1)</f>
        <v>А</v>
      </c>
      <c r="H233" s="121" t="str">
        <f>LEFT(E233,1)</f>
        <v>О</v>
      </c>
      <c r="I233" s="59" t="s">
        <v>657</v>
      </c>
      <c r="J233" s="120" t="s">
        <v>556</v>
      </c>
      <c r="K233" s="123">
        <v>11</v>
      </c>
      <c r="L233" s="128" t="s">
        <v>373</v>
      </c>
      <c r="M233" s="126" t="s">
        <v>459</v>
      </c>
      <c r="N233" s="115" t="str">
        <f>CONCATENATE(L233,M233)</f>
        <v>Ф1103В</v>
      </c>
      <c r="O233" s="115" t="str">
        <f>CONCATENATE(B233,"-",F233,G233,H233,"-",I233)</f>
        <v>М-РАО-16042002</v>
      </c>
      <c r="P233" s="27">
        <v>7</v>
      </c>
      <c r="Q233" s="27">
        <v>2</v>
      </c>
      <c r="R233" s="27"/>
      <c r="S233" s="117">
        <f>SUM(P233:R233)</f>
        <v>9</v>
      </c>
      <c r="T233" s="126">
        <v>32</v>
      </c>
      <c r="U233" s="130">
        <f>S233/T233</f>
        <v>0.28125</v>
      </c>
      <c r="V233" s="118" t="str">
        <f>IF(S233&gt;75%*T233,"Победитель",IF(S233&gt;50%*T233,"Призёр","Участник"))</f>
        <v>Участник</v>
      </c>
    </row>
    <row r="234" spans="1:22">
      <c r="A234" s="122">
        <v>220</v>
      </c>
      <c r="B234" s="123" t="s">
        <v>29</v>
      </c>
      <c r="C234" s="123" t="s">
        <v>30</v>
      </c>
      <c r="D234" s="123" t="s">
        <v>87</v>
      </c>
      <c r="E234" s="123" t="s">
        <v>88</v>
      </c>
      <c r="F234" s="121" t="str">
        <f>LEFT(C234,1)</f>
        <v>К</v>
      </c>
      <c r="G234" s="121" t="str">
        <f>LEFT(D234,1)</f>
        <v>Д</v>
      </c>
      <c r="H234" s="121" t="str">
        <f>LEFT(E234,1)</f>
        <v>Н</v>
      </c>
      <c r="I234" s="66" t="s">
        <v>372</v>
      </c>
      <c r="J234" s="123" t="s">
        <v>545</v>
      </c>
      <c r="K234" s="2">
        <v>11</v>
      </c>
      <c r="L234" s="128" t="s">
        <v>368</v>
      </c>
      <c r="M234" s="126" t="s">
        <v>488</v>
      </c>
      <c r="N234" s="115" t="str">
        <f>CONCATENATE(L234,M234)</f>
        <v>Ф1102З</v>
      </c>
      <c r="O234" s="115" t="str">
        <f>CONCATENATE(B234,"-",F234,G234,H234,"-",I234)</f>
        <v>М-КДН-03032002</v>
      </c>
      <c r="P234" s="27">
        <v>3</v>
      </c>
      <c r="Q234" s="27">
        <v>2</v>
      </c>
      <c r="R234" s="27">
        <v>4</v>
      </c>
      <c r="S234" s="117">
        <f>SUM(P234:R234)</f>
        <v>9</v>
      </c>
      <c r="T234" s="126">
        <v>32</v>
      </c>
      <c r="U234" s="130">
        <f>S234/T234</f>
        <v>0.28125</v>
      </c>
      <c r="V234" s="118" t="str">
        <f>IF(S234&gt;75%*T234,"Победитель",IF(S234&gt;50%*T234,"Призёр","Участник"))</f>
        <v>Участник</v>
      </c>
    </row>
    <row r="235" spans="1:22">
      <c r="A235" s="122">
        <v>221</v>
      </c>
      <c r="B235" s="123" t="s">
        <v>76</v>
      </c>
      <c r="C235" s="123" t="s">
        <v>377</v>
      </c>
      <c r="D235" s="123" t="s">
        <v>282</v>
      </c>
      <c r="E235" s="123" t="s">
        <v>246</v>
      </c>
      <c r="F235" s="121" t="str">
        <f>LEFT(C235,1)</f>
        <v>Ж</v>
      </c>
      <c r="G235" s="121" t="str">
        <f>LEFT(D235,1)</f>
        <v>С</v>
      </c>
      <c r="H235" s="121" t="str">
        <f>LEFT(E235,1)</f>
        <v>А</v>
      </c>
      <c r="I235" s="66" t="s">
        <v>378</v>
      </c>
      <c r="J235" s="123" t="s">
        <v>362</v>
      </c>
      <c r="K235" s="2">
        <v>11</v>
      </c>
      <c r="L235" s="128" t="s">
        <v>227</v>
      </c>
      <c r="M235" s="126" t="s">
        <v>29</v>
      </c>
      <c r="N235" s="115" t="str">
        <f>CONCATENATE(L235,M235)</f>
        <v>Ф1105М</v>
      </c>
      <c r="O235" s="115" t="str">
        <f>CONCATENATE(B235,"-",F235,G235,H235,"-",I235)</f>
        <v>ж-ЖСА-02102002</v>
      </c>
      <c r="P235" s="27">
        <v>9</v>
      </c>
      <c r="Q235" s="27"/>
      <c r="R235" s="27"/>
      <c r="S235" s="117">
        <f>SUM(P235:R235)</f>
        <v>9</v>
      </c>
      <c r="T235" s="126">
        <v>32</v>
      </c>
      <c r="U235" s="130">
        <f>S235/T235</f>
        <v>0.28125</v>
      </c>
      <c r="V235" s="118" t="str">
        <f>IF(S235&gt;75%*T235,"Победитель",IF(S235&gt;50%*T235,"Призёр","Участник"))</f>
        <v>Участник</v>
      </c>
    </row>
    <row r="236" spans="1:22">
      <c r="A236" s="122">
        <v>222</v>
      </c>
      <c r="B236" s="123" t="s">
        <v>29</v>
      </c>
      <c r="C236" s="123" t="s">
        <v>563</v>
      </c>
      <c r="D236" s="123" t="s">
        <v>331</v>
      </c>
      <c r="E236" s="123" t="s">
        <v>279</v>
      </c>
      <c r="F236" s="121" t="str">
        <f>LEFT(C236,1)</f>
        <v>З</v>
      </c>
      <c r="G236" s="121" t="str">
        <f>LEFT(D236,1)</f>
        <v>М</v>
      </c>
      <c r="H236" s="121" t="str">
        <f>LEFT(E236,1)</f>
        <v>М</v>
      </c>
      <c r="I236" s="59" t="s">
        <v>658</v>
      </c>
      <c r="J236" s="120" t="s">
        <v>556</v>
      </c>
      <c r="K236" s="123">
        <v>11</v>
      </c>
      <c r="L236" s="128" t="s">
        <v>227</v>
      </c>
      <c r="M236" s="126" t="s">
        <v>459</v>
      </c>
      <c r="N236" s="115" t="str">
        <f>CONCATENATE(L236,M236)</f>
        <v>Ф1105В</v>
      </c>
      <c r="O236" s="115" t="str">
        <f>CONCATENATE(B236,"-",F236,G236,H236,"-",I236)</f>
        <v>М-ЗММ-12032003</v>
      </c>
      <c r="P236" s="27">
        <v>8</v>
      </c>
      <c r="Q236" s="27"/>
      <c r="R236" s="27"/>
      <c r="S236" s="117">
        <f>SUM(P236:R236)</f>
        <v>8</v>
      </c>
      <c r="T236" s="126">
        <v>32</v>
      </c>
      <c r="U236" s="130">
        <f>S236/T236</f>
        <v>0.25</v>
      </c>
      <c r="V236" s="118" t="str">
        <f>IF(S236&gt;75%*T236,"Победитель",IF(S236&gt;50%*T236,"Призёр","Участник"))</f>
        <v>Участник</v>
      </c>
    </row>
    <row r="237" spans="1:22">
      <c r="A237" s="122">
        <v>223</v>
      </c>
      <c r="B237" s="123" t="s">
        <v>29</v>
      </c>
      <c r="C237" s="123" t="s">
        <v>663</v>
      </c>
      <c r="D237" s="123" t="s">
        <v>125</v>
      </c>
      <c r="E237" s="123" t="s">
        <v>304</v>
      </c>
      <c r="F237" s="121" t="str">
        <f>LEFT(C237,1)</f>
        <v>С</v>
      </c>
      <c r="G237" s="121" t="str">
        <f>LEFT(D237,1)</f>
        <v>К</v>
      </c>
      <c r="H237" s="121" t="str">
        <f>LEFT(E237,1)</f>
        <v>Д</v>
      </c>
      <c r="I237" s="59" t="s">
        <v>664</v>
      </c>
      <c r="J237" s="120" t="s">
        <v>556</v>
      </c>
      <c r="K237" s="123">
        <v>11</v>
      </c>
      <c r="L237" s="128" t="s">
        <v>665</v>
      </c>
      <c r="M237" s="126" t="s">
        <v>459</v>
      </c>
      <c r="N237" s="115" t="str">
        <f>CONCATENATE(L237,M237)</f>
        <v>Ф1108В</v>
      </c>
      <c r="O237" s="115" t="str">
        <f>CONCATENATE(B237,"-",F237,G237,H237,"-",I237)</f>
        <v>М-СКД-12042002</v>
      </c>
      <c r="P237" s="27">
        <v>8</v>
      </c>
      <c r="Q237" s="27"/>
      <c r="R237" s="27"/>
      <c r="S237" s="117">
        <f>SUM(P237:R237)</f>
        <v>8</v>
      </c>
      <c r="T237" s="126">
        <v>32</v>
      </c>
      <c r="U237" s="130">
        <f>S237/T237</f>
        <v>0.25</v>
      </c>
      <c r="V237" s="118" t="str">
        <f>IF(S237&gt;75%*T237,"Победитель",IF(S237&gt;50%*T237,"Призёр","Участник"))</f>
        <v>Участник</v>
      </c>
    </row>
    <row r="238" spans="1:22">
      <c r="A238" s="122">
        <v>224</v>
      </c>
      <c r="B238" s="123" t="s">
        <v>14</v>
      </c>
      <c r="C238" s="123" t="s">
        <v>654</v>
      </c>
      <c r="D238" s="123" t="s">
        <v>110</v>
      </c>
      <c r="E238" s="123" t="s">
        <v>57</v>
      </c>
      <c r="F238" s="121" t="str">
        <f>LEFT(C238,1)</f>
        <v>М</v>
      </c>
      <c r="G238" s="121" t="str">
        <f>LEFT(D238,1)</f>
        <v>С</v>
      </c>
      <c r="H238" s="121" t="str">
        <f>LEFT(E238,1)</f>
        <v>С</v>
      </c>
      <c r="I238" s="59" t="s">
        <v>655</v>
      </c>
      <c r="J238" s="120" t="s">
        <v>556</v>
      </c>
      <c r="K238" s="123">
        <v>11</v>
      </c>
      <c r="L238" s="128" t="s">
        <v>656</v>
      </c>
      <c r="M238" s="126" t="s">
        <v>459</v>
      </c>
      <c r="N238" s="115" t="str">
        <f>CONCATENATE(L238,M238)</f>
        <v>ф1111В</v>
      </c>
      <c r="O238" s="115" t="str">
        <f>CONCATENATE(B238,"-",F238,G238,H238,"-",I238)</f>
        <v>Ж-МСС-23072002</v>
      </c>
      <c r="P238" s="27">
        <v>7</v>
      </c>
      <c r="Q238" s="27">
        <v>1</v>
      </c>
      <c r="R238" s="27"/>
      <c r="S238" s="117">
        <f>SUM(P238:R238)</f>
        <v>8</v>
      </c>
      <c r="T238" s="126">
        <v>32</v>
      </c>
      <c r="U238" s="130">
        <f>S238/T238</f>
        <v>0.25</v>
      </c>
      <c r="V238" s="118" t="str">
        <f>IF(S238&gt;75%*T238,"Победитель",IF(S238&gt;50%*T238,"Призёр","Участник"))</f>
        <v>Участник</v>
      </c>
    </row>
    <row r="239" spans="1:22">
      <c r="A239" s="122">
        <v>225</v>
      </c>
      <c r="B239" s="123" t="s">
        <v>29</v>
      </c>
      <c r="C239" s="123" t="s">
        <v>562</v>
      </c>
      <c r="D239" s="123" t="s">
        <v>278</v>
      </c>
      <c r="E239" s="123" t="s">
        <v>32</v>
      </c>
      <c r="F239" s="121" t="str">
        <f>LEFT(C239,1)</f>
        <v>П</v>
      </c>
      <c r="G239" s="121" t="str">
        <f>LEFT(D239,1)</f>
        <v>А</v>
      </c>
      <c r="H239" s="121" t="str">
        <f>LEFT(E239,1)</f>
        <v>Е</v>
      </c>
      <c r="I239" s="59" t="s">
        <v>661</v>
      </c>
      <c r="J239" s="120" t="s">
        <v>556</v>
      </c>
      <c r="K239" s="123">
        <v>11</v>
      </c>
      <c r="L239" s="128" t="s">
        <v>662</v>
      </c>
      <c r="M239" s="126" t="s">
        <v>459</v>
      </c>
      <c r="N239" s="115" t="str">
        <f>CONCATENATE(L239,M239)</f>
        <v>Ф1107В</v>
      </c>
      <c r="O239" s="115" t="str">
        <f>CONCATENATE(B239,"-",F239,G239,H239,"-",I239)</f>
        <v>М-ПАЕ-15022003</v>
      </c>
      <c r="P239" s="27">
        <v>7</v>
      </c>
      <c r="Q239" s="27"/>
      <c r="R239" s="27"/>
      <c r="S239" s="117">
        <f>SUM(P239:R239)</f>
        <v>7</v>
      </c>
      <c r="T239" s="126">
        <v>32</v>
      </c>
      <c r="U239" s="130">
        <f>S239/T239</f>
        <v>0.21875</v>
      </c>
      <c r="V239" s="118" t="str">
        <f>IF(S239&gt;75%*T239,"Победитель",IF(S239&gt;50%*T239,"Призёр","Участник"))</f>
        <v>Участник</v>
      </c>
    </row>
    <row r="240" spans="1:22">
      <c r="A240" s="122">
        <v>226</v>
      </c>
      <c r="B240" s="123" t="s">
        <v>29</v>
      </c>
      <c r="C240" s="123" t="s">
        <v>561</v>
      </c>
      <c r="D240" s="123" t="s">
        <v>105</v>
      </c>
      <c r="E240" s="123" t="s">
        <v>437</v>
      </c>
      <c r="F240" s="121" t="str">
        <f>LEFT(C240,1)</f>
        <v>Л</v>
      </c>
      <c r="G240" s="121" t="str">
        <f>LEFT(D240,1)</f>
        <v>Д</v>
      </c>
      <c r="H240" s="121" t="str">
        <f>LEFT(E240,1)</f>
        <v>В</v>
      </c>
      <c r="I240" s="59" t="s">
        <v>659</v>
      </c>
      <c r="J240" s="120" t="s">
        <v>556</v>
      </c>
      <c r="K240" s="123">
        <v>11</v>
      </c>
      <c r="L240" s="128" t="s">
        <v>660</v>
      </c>
      <c r="M240" s="126" t="s">
        <v>459</v>
      </c>
      <c r="N240" s="115" t="str">
        <f>CONCATENATE(L240,M240)</f>
        <v>Ф1117В</v>
      </c>
      <c r="O240" s="115" t="str">
        <f>CONCATENATE(B240,"-",F240,G240,H240,"-",I240)</f>
        <v>М-ЛДВ-24042002</v>
      </c>
      <c r="P240" s="27">
        <v>7</v>
      </c>
      <c r="Q240" s="27"/>
      <c r="R240" s="27"/>
      <c r="S240" s="117">
        <f>SUM(P240:R240)</f>
        <v>7</v>
      </c>
      <c r="T240" s="126">
        <v>32</v>
      </c>
      <c r="U240" s="130">
        <f>S240/T240</f>
        <v>0.21875</v>
      </c>
      <c r="V240" s="118" t="str">
        <f>IF(S240&gt;75%*T240,"Победитель",IF(S240&gt;50%*T240,"Призёр","Участник"))</f>
        <v>Участник</v>
      </c>
    </row>
    <row r="241" spans="1:22">
      <c r="A241" s="122">
        <v>227</v>
      </c>
      <c r="B241" s="123" t="s">
        <v>76</v>
      </c>
      <c r="C241" s="123" t="s">
        <v>369</v>
      </c>
      <c r="D241" s="123" t="s">
        <v>370</v>
      </c>
      <c r="E241" s="123" t="s">
        <v>371</v>
      </c>
      <c r="F241" s="121" t="str">
        <f>LEFT(C241,1)</f>
        <v>А</v>
      </c>
      <c r="G241" s="121" t="str">
        <f>LEFT(D241,1)</f>
        <v>К</v>
      </c>
      <c r="H241" s="121" t="str">
        <f>LEFT(E241,1)</f>
        <v>Э</v>
      </c>
      <c r="I241" s="66" t="s">
        <v>372</v>
      </c>
      <c r="J241" s="123" t="s">
        <v>362</v>
      </c>
      <c r="K241" s="2">
        <v>11</v>
      </c>
      <c r="L241" s="128" t="s">
        <v>373</v>
      </c>
      <c r="M241" s="126" t="s">
        <v>29</v>
      </c>
      <c r="N241" s="115" t="str">
        <f>CONCATENATE(L241,M241)</f>
        <v>Ф1103М</v>
      </c>
      <c r="O241" s="115" t="str">
        <f>CONCATENATE(B241,"-",F241,G241,H241,"-",I241)</f>
        <v>ж-АКЭ-03032002</v>
      </c>
      <c r="P241" s="27">
        <v>7</v>
      </c>
      <c r="Q241" s="27"/>
      <c r="R241" s="27"/>
      <c r="S241" s="117">
        <f>SUM(P241:R241)</f>
        <v>7</v>
      </c>
      <c r="T241" s="126">
        <v>32</v>
      </c>
      <c r="U241" s="130">
        <f>S241/T241</f>
        <v>0.21875</v>
      </c>
      <c r="V241" s="118" t="str">
        <f>IF(S241&gt;75%*T241,"Победитель",IF(S241&gt;50%*T241,"Призёр","Участник"))</f>
        <v>Участник</v>
      </c>
    </row>
    <row r="242" spans="1:22">
      <c r="A242" s="122">
        <v>228</v>
      </c>
      <c r="B242" s="123" t="s">
        <v>29</v>
      </c>
      <c r="C242" s="123" t="s">
        <v>641</v>
      </c>
      <c r="D242" s="123" t="s">
        <v>129</v>
      </c>
      <c r="E242" s="123" t="s">
        <v>101</v>
      </c>
      <c r="F242" s="121" t="str">
        <f>LEFT(C242,1)</f>
        <v>Ш</v>
      </c>
      <c r="G242" s="121" t="str">
        <f>LEFT(D242,1)</f>
        <v>И</v>
      </c>
      <c r="H242" s="121" t="str">
        <f>LEFT(E242,1)</f>
        <v>В</v>
      </c>
      <c r="I242" s="59" t="s">
        <v>642</v>
      </c>
      <c r="J242" s="120" t="s">
        <v>556</v>
      </c>
      <c r="K242" s="123">
        <v>11</v>
      </c>
      <c r="L242" s="128" t="s">
        <v>643</v>
      </c>
      <c r="M242" s="126" t="s">
        <v>459</v>
      </c>
      <c r="N242" s="115" t="str">
        <f>CONCATENATE(L242,M242)</f>
        <v>Ф1118В</v>
      </c>
      <c r="O242" s="115" t="str">
        <f>CONCATENATE(B242,"-",F242,G242,H242,"-",I242)</f>
        <v>М-ШИВ-17102002</v>
      </c>
      <c r="P242" s="27">
        <v>6</v>
      </c>
      <c r="Q242" s="27"/>
      <c r="R242" s="27"/>
      <c r="S242" s="117">
        <f>SUM(P242:R242)</f>
        <v>6</v>
      </c>
      <c r="T242" s="126">
        <v>32</v>
      </c>
      <c r="U242" s="130">
        <f>S242/T242</f>
        <v>0.1875</v>
      </c>
      <c r="V242" s="118" t="str">
        <f>IF(S242&gt;75%*T242,"Победитель",IF(S242&gt;50%*T242,"Призёр","Участник"))</f>
        <v>Участник</v>
      </c>
    </row>
    <row r="243" spans="1:22">
      <c r="A243" s="122">
        <v>229</v>
      </c>
      <c r="B243" s="123" t="s">
        <v>29</v>
      </c>
      <c r="C243" s="124" t="s">
        <v>510</v>
      </c>
      <c r="D243" s="124" t="s">
        <v>511</v>
      </c>
      <c r="E243" s="124" t="s">
        <v>304</v>
      </c>
      <c r="F243" s="121" t="str">
        <f>LEFT(C243,1)</f>
        <v>Т</v>
      </c>
      <c r="G243" s="121" t="str">
        <f>LEFT(D243,1)</f>
        <v>В</v>
      </c>
      <c r="H243" s="121" t="str">
        <f>LEFT(E243,1)</f>
        <v>Д</v>
      </c>
      <c r="I243" s="58" t="s">
        <v>512</v>
      </c>
      <c r="J243" s="120" t="s">
        <v>509</v>
      </c>
      <c r="K243" s="103">
        <v>11</v>
      </c>
      <c r="L243" s="113" t="s">
        <v>368</v>
      </c>
      <c r="M243" s="126" t="s">
        <v>523</v>
      </c>
      <c r="N243" s="115" t="str">
        <f>CONCATENATE(L243,M243)</f>
        <v>Ф1102И</v>
      </c>
      <c r="O243" s="115" t="str">
        <f>CONCATENATE(B243,"-",F243,G243,H243,"-",I243)</f>
        <v>М-ТВД-06012003</v>
      </c>
      <c r="P243" s="27">
        <v>6</v>
      </c>
      <c r="Q243" s="27">
        <v>0</v>
      </c>
      <c r="R243" s="27">
        <v>0</v>
      </c>
      <c r="S243" s="117">
        <f>SUM(P243:R243)</f>
        <v>6</v>
      </c>
      <c r="T243" s="126">
        <v>32</v>
      </c>
      <c r="U243" s="130">
        <f>S243/T243</f>
        <v>0.1875</v>
      </c>
      <c r="V243" s="118" t="str">
        <f>IF(S243&gt;75%*T243,"Победитель",IF(S243&gt;50%*T243,"Призёр","Участник"))</f>
        <v>Участник</v>
      </c>
    </row>
    <row r="244" spans="1:22">
      <c r="A244" s="122">
        <v>230</v>
      </c>
      <c r="B244" s="123" t="s">
        <v>81</v>
      </c>
      <c r="C244" s="123" t="s">
        <v>139</v>
      </c>
      <c r="D244" s="123" t="s">
        <v>38</v>
      </c>
      <c r="E244" s="123" t="s">
        <v>98</v>
      </c>
      <c r="F244" s="121" t="str">
        <f>LEFT(C244,1)</f>
        <v>И</v>
      </c>
      <c r="G244" s="121" t="str">
        <f>LEFT(D244,1)</f>
        <v>А</v>
      </c>
      <c r="H244" s="121" t="str">
        <f>LEFT(E244,1)</f>
        <v>С</v>
      </c>
      <c r="I244" s="59" t="s">
        <v>192</v>
      </c>
      <c r="J244" s="120" t="s">
        <v>74</v>
      </c>
      <c r="K244" s="103">
        <v>11</v>
      </c>
      <c r="L244" s="128" t="s">
        <v>140</v>
      </c>
      <c r="M244" s="109" t="s">
        <v>202</v>
      </c>
      <c r="N244" s="115" t="str">
        <f>CONCATENATE(L244,M244)</f>
        <v>Ф1129О</v>
      </c>
      <c r="O244" s="115" t="str">
        <f>CONCATENATE(B244,"-",F244,G244,H244,"-",I244)</f>
        <v>м-ИАС-20062002</v>
      </c>
      <c r="P244" s="27">
        <v>5</v>
      </c>
      <c r="Q244" s="27">
        <v>0</v>
      </c>
      <c r="R244" s="27">
        <v>0</v>
      </c>
      <c r="S244" s="117">
        <f>SUM(P244:R244)</f>
        <v>5</v>
      </c>
      <c r="T244" s="126">
        <v>32</v>
      </c>
      <c r="U244" s="130">
        <f>S244/T244</f>
        <v>0.15625</v>
      </c>
      <c r="V244" s="118" t="str">
        <f>IF(S244&gt;75%*T244,"Победитель",IF(S244&gt;50%*T244,"Призёр","Участник"))</f>
        <v>Участник</v>
      </c>
    </row>
    <row r="245" spans="1:22">
      <c r="A245" s="122">
        <v>231</v>
      </c>
      <c r="B245" s="4" t="s">
        <v>81</v>
      </c>
      <c r="C245" s="6" t="s">
        <v>225</v>
      </c>
      <c r="D245" s="6" t="s">
        <v>226</v>
      </c>
      <c r="E245" s="6" t="s">
        <v>51</v>
      </c>
      <c r="F245" s="121" t="str">
        <f>LEFT(C245,1)</f>
        <v>Л</v>
      </c>
      <c r="G245" s="121" t="str">
        <f>LEFT(D245,1)</f>
        <v>Н</v>
      </c>
      <c r="H245" s="121" t="str">
        <f>LEFT(E245,1)</f>
        <v>М</v>
      </c>
      <c r="I245" s="67" t="s">
        <v>237</v>
      </c>
      <c r="J245" s="7" t="s">
        <v>205</v>
      </c>
      <c r="K245" s="4">
        <v>11</v>
      </c>
      <c r="L245" s="5" t="s">
        <v>227</v>
      </c>
      <c r="M245" s="126" t="s">
        <v>189</v>
      </c>
      <c r="N245" s="122" t="str">
        <f>CONCATENATE(L245,M245)</f>
        <v>Ф1105Ч</v>
      </c>
      <c r="O245" s="115" t="str">
        <f>CONCATENATE(B245,"-",F245,G245,H245,"-",I245)</f>
        <v>м-ЛНМ-09062002</v>
      </c>
      <c r="P245" s="27">
        <v>5</v>
      </c>
      <c r="Q245" s="27">
        <v>0</v>
      </c>
      <c r="R245" s="27"/>
      <c r="S245" s="117">
        <f>SUM(P245:R245)</f>
        <v>5</v>
      </c>
      <c r="T245" s="126">
        <v>32</v>
      </c>
      <c r="U245" s="130">
        <f>S245/T245</f>
        <v>0.15625</v>
      </c>
      <c r="V245" s="118" t="str">
        <f>IF(S245&gt;75%*T245,"Победитель",IF(S245&gt;50%*T245,"Призёр","Участник"))</f>
        <v>Участник</v>
      </c>
    </row>
    <row r="246" spans="1:22">
      <c r="A246" s="122">
        <v>232</v>
      </c>
      <c r="B246" s="123" t="s">
        <v>29</v>
      </c>
      <c r="C246" s="123" t="s">
        <v>385</v>
      </c>
      <c r="D246" s="123" t="s">
        <v>226</v>
      </c>
      <c r="E246" s="123" t="s">
        <v>39</v>
      </c>
      <c r="F246" s="121" t="str">
        <f>LEFT(C246,1)</f>
        <v>З</v>
      </c>
      <c r="G246" s="121" t="str">
        <f>LEFT(D246,1)</f>
        <v>Н</v>
      </c>
      <c r="H246" s="121" t="str">
        <f>LEFT(E246,1)</f>
        <v>А</v>
      </c>
      <c r="I246" s="66" t="s">
        <v>504</v>
      </c>
      <c r="J246" s="123" t="s">
        <v>485</v>
      </c>
      <c r="K246" s="2">
        <v>11</v>
      </c>
      <c r="L246" s="128" t="s">
        <v>363</v>
      </c>
      <c r="M246" s="126" t="s">
        <v>506</v>
      </c>
      <c r="N246" s="115" t="s">
        <v>363</v>
      </c>
      <c r="O246" s="115" t="s">
        <v>505</v>
      </c>
      <c r="P246" s="27">
        <v>4</v>
      </c>
      <c r="Q246" s="27">
        <v>0</v>
      </c>
      <c r="R246" s="27">
        <v>0</v>
      </c>
      <c r="S246" s="117">
        <f>SUM(P246:R246)</f>
        <v>4</v>
      </c>
      <c r="T246" s="126">
        <v>32</v>
      </c>
      <c r="U246" s="130">
        <f>S246/T246</f>
        <v>0.125</v>
      </c>
      <c r="V246" s="118" t="str">
        <f>IF(S246&gt;75%*T246,"Победитель",IF(S246&gt;50%*T246,"Призёр","Участник"))</f>
        <v>Участник</v>
      </c>
    </row>
    <row r="247" spans="1:22">
      <c r="A247" s="122">
        <v>233</v>
      </c>
      <c r="B247" s="123" t="s">
        <v>81</v>
      </c>
      <c r="C247" s="123" t="s">
        <v>364</v>
      </c>
      <c r="D247" s="123" t="s">
        <v>365</v>
      </c>
      <c r="E247" s="123" t="s">
        <v>366</v>
      </c>
      <c r="F247" s="121" t="str">
        <f>LEFT(C247,1)</f>
        <v>Л</v>
      </c>
      <c r="G247" s="121" t="str">
        <f>LEFT(D247,1)</f>
        <v>Л</v>
      </c>
      <c r="H247" s="121" t="str">
        <f>LEFT(E247,1)</f>
        <v>И</v>
      </c>
      <c r="I247" s="66" t="s">
        <v>367</v>
      </c>
      <c r="J247" s="123" t="s">
        <v>362</v>
      </c>
      <c r="K247" s="2">
        <v>11</v>
      </c>
      <c r="L247" s="128" t="s">
        <v>368</v>
      </c>
      <c r="M247" s="126" t="s">
        <v>29</v>
      </c>
      <c r="N247" s="115" t="str">
        <f>CONCATENATE(L247,M247)</f>
        <v>Ф1102М</v>
      </c>
      <c r="O247" s="115" t="str">
        <f>CONCATENATE(B247,"-",F247,G247,H247,"-",I247)</f>
        <v>м-ЛЛИ-03062002</v>
      </c>
      <c r="P247" s="27">
        <v>2</v>
      </c>
      <c r="Q247" s="27"/>
      <c r="R247" s="27"/>
      <c r="S247" s="117">
        <f>SUM(P247:R247)</f>
        <v>2</v>
      </c>
      <c r="T247" s="126">
        <v>32</v>
      </c>
      <c r="U247" s="130">
        <f>S247/T247</f>
        <v>6.25E-2</v>
      </c>
      <c r="V247" s="118" t="str">
        <f>IF(S247&gt;75%*T247,"Победитель",IF(S247&gt;50%*T247,"Призёр","Участник"))</f>
        <v>Участник</v>
      </c>
    </row>
    <row r="248" spans="1:22">
      <c r="A248" s="122">
        <v>234</v>
      </c>
      <c r="B248" s="123" t="s">
        <v>29</v>
      </c>
      <c r="C248" s="125" t="s">
        <v>323</v>
      </c>
      <c r="D248" s="124" t="s">
        <v>507</v>
      </c>
      <c r="E248" s="124"/>
      <c r="F248" s="121" t="str">
        <f>LEFT(C248,1)</f>
        <v>К</v>
      </c>
      <c r="G248" s="121" t="str">
        <f>LEFT(D248,1)</f>
        <v>М</v>
      </c>
      <c r="H248" s="121" t="str">
        <f>LEFT(E248,1)</f>
        <v/>
      </c>
      <c r="I248" s="58" t="s">
        <v>508</v>
      </c>
      <c r="J248" s="120" t="s">
        <v>509</v>
      </c>
      <c r="K248" s="103">
        <v>12</v>
      </c>
      <c r="L248" s="113" t="s">
        <v>363</v>
      </c>
      <c r="M248" s="126" t="s">
        <v>523</v>
      </c>
      <c r="N248" s="122" t="str">
        <f>CONCATENATE(L248,M248)</f>
        <v>Ф1101И</v>
      </c>
      <c r="O248" s="115" t="str">
        <f>CONCATENATE(B248,"-",F248,G248,H248,"-",I248)</f>
        <v>М-КМ-20012002</v>
      </c>
      <c r="P248" s="27">
        <v>6</v>
      </c>
      <c r="Q248" s="27">
        <v>5</v>
      </c>
      <c r="R248" s="27">
        <v>4</v>
      </c>
      <c r="S248" s="117">
        <f>SUM(P248:R248)</f>
        <v>15</v>
      </c>
      <c r="T248" s="126">
        <v>32</v>
      </c>
      <c r="U248" s="130">
        <f>S248/T248</f>
        <v>0.46875</v>
      </c>
      <c r="V248" s="118" t="str">
        <f>IF(S248&gt;75%*T248,"Победитель",IF(S248&gt;50%*T248,"Призёр","Участник"))</f>
        <v>Участник</v>
      </c>
    </row>
    <row r="249" spans="1:22">
      <c r="N249" s="122" t="str">
        <f t="shared" ref="N228:N249" si="0">CONCATENATE(L249,M249)</f>
        <v/>
      </c>
    </row>
    <row r="250" spans="1:22">
      <c r="T250" s="108"/>
    </row>
    <row r="251" spans="1:22">
      <c r="T251" s="108"/>
    </row>
    <row r="252" spans="1:22">
      <c r="T252" s="108"/>
    </row>
  </sheetData>
  <sortState ref="B15:V248">
    <sortCondition ref="K15:K248"/>
    <sortCondition ref="V15:V248"/>
    <sortCondition descending="1" ref="S15:S248"/>
  </sortState>
  <customSheetViews>
    <customSheetView guid="{EA0FE690-E301-4856-879C-04F569A01D9B}" scale="70" hiddenColumns="1" topLeftCell="A134">
      <selection activeCell="S67" sqref="S67"/>
      <pageMargins left="0.7" right="0.7" top="0.75" bottom="0.75" header="0.3" footer="0.3"/>
      <pageSetup paperSize="9" fitToHeight="0" orientation="landscape" r:id="rId1"/>
    </customSheetView>
  </customSheetViews>
  <mergeCells count="23">
    <mergeCell ref="N12:N14"/>
    <mergeCell ref="S12:S14"/>
    <mergeCell ref="A12:A14"/>
    <mergeCell ref="C12:C14"/>
    <mergeCell ref="D12:D14"/>
    <mergeCell ref="E12:E14"/>
    <mergeCell ref="B12:B14"/>
    <mergeCell ref="T12:T14"/>
    <mergeCell ref="F12:F14"/>
    <mergeCell ref="G12:G14"/>
    <mergeCell ref="H12:H14"/>
    <mergeCell ref="V12:V14"/>
    <mergeCell ref="I12:I14"/>
    <mergeCell ref="J12:J14"/>
    <mergeCell ref="K12:K14"/>
    <mergeCell ref="L12:L14"/>
    <mergeCell ref="P12:R12"/>
    <mergeCell ref="P13:P14"/>
    <mergeCell ref="Q13:Q14"/>
    <mergeCell ref="R13:R14"/>
    <mergeCell ref="U12:U14"/>
    <mergeCell ref="O12:O14"/>
    <mergeCell ref="M12:M14"/>
  </mergeCells>
  <pageMargins left="0.7" right="0.7" top="0.75" bottom="0.75" header="0.3" footer="0.3"/>
  <pageSetup paperSize="9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W69"/>
  <sheetViews>
    <sheetView topLeftCell="A53" zoomScale="70" zoomScaleNormal="70" workbookViewId="0">
      <selection activeCell="R65" sqref="R65"/>
    </sheetView>
  </sheetViews>
  <sheetFormatPr defaultRowHeight="18.75"/>
  <cols>
    <col min="1" max="1" width="7.42578125" style="101" customWidth="1"/>
    <col min="2" max="2" width="6.85546875" style="102" customWidth="1"/>
    <col min="3" max="3" width="20.28515625" style="102" hidden="1" customWidth="1"/>
    <col min="4" max="4" width="18" style="102" hidden="1" customWidth="1"/>
    <col min="5" max="5" width="22.140625" style="102" hidden="1" customWidth="1"/>
    <col min="6" max="8" width="4.140625" style="102" hidden="1" customWidth="1"/>
    <col min="9" max="9" width="14.140625" style="71" hidden="1" customWidth="1"/>
    <col min="10" max="10" width="24.5703125" style="102" customWidth="1"/>
    <col min="11" max="11" width="8.140625" style="3" customWidth="1"/>
    <col min="12" max="12" width="9.42578125" style="14" hidden="1" customWidth="1"/>
    <col min="13" max="13" width="9.42578125" style="108" hidden="1" customWidth="1"/>
    <col min="14" max="14" width="11.5703125" style="101" hidden="1" customWidth="1"/>
    <col min="15" max="15" width="22.28515625" style="101" customWidth="1"/>
    <col min="16" max="16" width="6.140625" style="64" customWidth="1"/>
    <col min="17" max="18" width="6" style="64" customWidth="1"/>
    <col min="19" max="19" width="10.140625" style="116" customWidth="1"/>
    <col min="20" max="20" width="10" style="108" customWidth="1"/>
    <col min="21" max="21" width="10" style="101" customWidth="1"/>
    <col min="22" max="22" width="12.5703125" style="116" customWidth="1"/>
    <col min="23" max="16384" width="9.140625" style="97"/>
  </cols>
  <sheetData>
    <row r="1" spans="1:22" s="104" customFormat="1">
      <c r="I1" s="20"/>
      <c r="K1" s="1"/>
      <c r="L1" s="15"/>
      <c r="P1" s="20"/>
      <c r="Q1" s="20"/>
      <c r="R1" s="20"/>
      <c r="S1" s="105"/>
      <c r="V1" s="105"/>
    </row>
    <row r="2" spans="1:22" s="104" customFormat="1" ht="19.5" hidden="1" thickBot="1">
      <c r="C2" s="111"/>
      <c r="D2" s="106" t="s">
        <v>19</v>
      </c>
      <c r="I2" s="20"/>
      <c r="K2" s="1"/>
      <c r="L2" s="15"/>
      <c r="P2" s="20"/>
      <c r="Q2" s="20"/>
      <c r="R2" s="20"/>
      <c r="S2" s="105"/>
      <c r="V2" s="105"/>
    </row>
    <row r="3" spans="1:22" s="104" customFormat="1" hidden="1">
      <c r="C3" s="107"/>
      <c r="D3" s="107"/>
      <c r="I3" s="20"/>
      <c r="K3" s="1"/>
      <c r="L3" s="15"/>
      <c r="P3" s="20"/>
      <c r="Q3" s="20"/>
      <c r="R3" s="20"/>
      <c r="S3" s="105"/>
      <c r="V3" s="105"/>
    </row>
    <row r="4" spans="1:22" s="104" customFormat="1" ht="19.5" hidden="1" thickBot="1">
      <c r="C4" s="110"/>
      <c r="D4" s="107" t="s">
        <v>20</v>
      </c>
      <c r="I4" s="20"/>
      <c r="K4" s="1"/>
      <c r="L4" s="15"/>
      <c r="P4" s="20"/>
      <c r="Q4" s="20"/>
      <c r="R4" s="20"/>
      <c r="S4" s="105"/>
      <c r="V4" s="105"/>
    </row>
    <row r="5" spans="1:22" s="104" customFormat="1" hidden="1">
      <c r="C5" s="107"/>
      <c r="D5" s="107"/>
      <c r="I5" s="20"/>
      <c r="K5" s="1"/>
      <c r="L5" s="15"/>
      <c r="P5" s="20"/>
      <c r="Q5" s="20"/>
      <c r="R5" s="20"/>
      <c r="S5" s="105"/>
      <c r="V5" s="105"/>
    </row>
    <row r="6" spans="1:22" s="104" customFormat="1" ht="19.5" hidden="1" thickBot="1">
      <c r="C6" s="112"/>
      <c r="D6" s="107" t="s">
        <v>21</v>
      </c>
      <c r="I6" s="20"/>
      <c r="K6" s="1"/>
      <c r="L6" s="15"/>
      <c r="P6" s="20"/>
      <c r="Q6" s="20"/>
      <c r="R6" s="20"/>
      <c r="S6" s="105"/>
      <c r="V6" s="105"/>
    </row>
    <row r="7" spans="1:22" s="104" customFormat="1" hidden="1">
      <c r="C7" s="107"/>
      <c r="D7" s="107"/>
      <c r="I7" s="20"/>
      <c r="K7" s="1"/>
      <c r="L7" s="15"/>
      <c r="P7" s="20"/>
      <c r="Q7" s="20"/>
      <c r="R7" s="20"/>
      <c r="S7" s="105"/>
      <c r="V7" s="105"/>
    </row>
    <row r="8" spans="1:22" s="104" customFormat="1" ht="19.5" hidden="1" thickBot="1">
      <c r="C8" s="119"/>
      <c r="D8" s="107" t="s">
        <v>25</v>
      </c>
      <c r="I8" s="20"/>
      <c r="K8" s="1"/>
      <c r="L8" s="15"/>
      <c r="P8" s="20"/>
      <c r="Q8" s="20"/>
      <c r="R8" s="20"/>
      <c r="S8" s="105"/>
      <c r="V8" s="105"/>
    </row>
    <row r="9" spans="1:22" s="104" customFormat="1">
      <c r="I9" s="20"/>
      <c r="K9" s="1"/>
      <c r="L9" s="15"/>
      <c r="P9" s="20"/>
      <c r="Q9" s="20"/>
      <c r="R9" s="20"/>
      <c r="S9" s="105"/>
      <c r="V9" s="105"/>
    </row>
    <row r="10" spans="1:22" s="104" customFormat="1">
      <c r="A10" s="104" t="s">
        <v>27</v>
      </c>
      <c r="I10" s="20"/>
      <c r="K10" s="1"/>
      <c r="L10" s="15"/>
      <c r="P10" s="20"/>
      <c r="Q10" s="20"/>
      <c r="R10" s="20"/>
      <c r="S10" s="105"/>
      <c r="V10" s="105"/>
    </row>
    <row r="11" spans="1:22" s="104" customFormat="1">
      <c r="A11" s="135" t="s">
        <v>28</v>
      </c>
      <c r="B11" s="136"/>
      <c r="C11" s="136"/>
      <c r="D11" s="136"/>
      <c r="I11" s="20"/>
      <c r="K11" s="1"/>
      <c r="L11" s="15"/>
      <c r="P11" s="20"/>
      <c r="Q11" s="20"/>
      <c r="R11" s="20"/>
      <c r="S11" s="105"/>
      <c r="V11" s="105"/>
    </row>
    <row r="12" spans="1:22" s="98" customFormat="1" ht="22.5" customHeight="1">
      <c r="A12" s="77" t="s">
        <v>0</v>
      </c>
      <c r="B12" s="77" t="s">
        <v>12</v>
      </c>
      <c r="C12" s="77" t="s">
        <v>1</v>
      </c>
      <c r="D12" s="77" t="s">
        <v>2</v>
      </c>
      <c r="E12" s="77" t="s">
        <v>3</v>
      </c>
      <c r="F12" s="77"/>
      <c r="G12" s="77"/>
      <c r="H12" s="77"/>
      <c r="I12" s="77" t="s">
        <v>11</v>
      </c>
      <c r="J12" s="77" t="s">
        <v>4</v>
      </c>
      <c r="K12" s="83" t="s">
        <v>5</v>
      </c>
      <c r="L12" s="86" t="s">
        <v>6</v>
      </c>
      <c r="M12" s="77" t="s">
        <v>7</v>
      </c>
      <c r="N12" s="77" t="s">
        <v>8</v>
      </c>
      <c r="O12" s="77" t="s">
        <v>13</v>
      </c>
      <c r="P12" s="89" t="s">
        <v>22</v>
      </c>
      <c r="Q12" s="90"/>
      <c r="R12" s="90"/>
      <c r="S12" s="80" t="s">
        <v>10</v>
      </c>
      <c r="T12" s="77" t="s">
        <v>9</v>
      </c>
      <c r="U12" s="77" t="s">
        <v>24</v>
      </c>
      <c r="V12" s="80" t="s">
        <v>15</v>
      </c>
    </row>
    <row r="13" spans="1:22" s="98" customFormat="1" ht="16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84"/>
      <c r="L13" s="87"/>
      <c r="M13" s="78"/>
      <c r="N13" s="78"/>
      <c r="O13" s="78"/>
      <c r="P13" s="77" t="s">
        <v>16</v>
      </c>
      <c r="Q13" s="77" t="s">
        <v>17</v>
      </c>
      <c r="R13" s="77" t="s">
        <v>18</v>
      </c>
      <c r="S13" s="81"/>
      <c r="T13" s="78"/>
      <c r="U13" s="78"/>
      <c r="V13" s="81"/>
    </row>
    <row r="14" spans="1:22" s="98" customForma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85"/>
      <c r="L14" s="88"/>
      <c r="M14" s="79"/>
      <c r="N14" s="79"/>
      <c r="O14" s="79"/>
      <c r="P14" s="79"/>
      <c r="Q14" s="79"/>
      <c r="R14" s="79"/>
      <c r="S14" s="82"/>
      <c r="T14" s="79"/>
      <c r="U14" s="79"/>
      <c r="V14" s="82"/>
    </row>
    <row r="15" spans="1:22">
      <c r="A15" s="122">
        <v>1</v>
      </c>
      <c r="B15" s="123" t="s">
        <v>76</v>
      </c>
      <c r="C15" s="123" t="s">
        <v>153</v>
      </c>
      <c r="D15" s="123" t="s">
        <v>154</v>
      </c>
      <c r="E15" s="123" t="s">
        <v>155</v>
      </c>
      <c r="F15" s="121" t="str">
        <f>LEFT(C15,1)</f>
        <v>П</v>
      </c>
      <c r="G15" s="121" t="str">
        <f>LEFT(D15,1)</f>
        <v>Э</v>
      </c>
      <c r="H15" s="121" t="str">
        <f>LEFT(E15,1)</f>
        <v>А</v>
      </c>
      <c r="I15" s="59" t="s">
        <v>197</v>
      </c>
      <c r="J15" s="120" t="s">
        <v>74</v>
      </c>
      <c r="K15" s="123">
        <v>7</v>
      </c>
      <c r="L15" s="128" t="s">
        <v>156</v>
      </c>
      <c r="M15" s="109" t="s">
        <v>202</v>
      </c>
      <c r="N15" s="115" t="str">
        <f>CONCATENATE(L15,M15)</f>
        <v>Ф0724О</v>
      </c>
      <c r="O15" s="115" t="str">
        <f>CONCATENATE(B15,"-",F15,G15,H15,"-",I15)</f>
        <v>ж-ПЭА-13062006</v>
      </c>
      <c r="P15" s="27">
        <v>9</v>
      </c>
      <c r="Q15" s="27">
        <v>4</v>
      </c>
      <c r="R15" s="27"/>
      <c r="S15" s="117">
        <f>SUM(P15:R15)</f>
        <v>13</v>
      </c>
      <c r="T15" s="126">
        <v>22</v>
      </c>
      <c r="U15" s="130">
        <f>S15/T15</f>
        <v>0.59090909090909094</v>
      </c>
      <c r="V15" s="118" t="str">
        <f>IF(S15&gt;75%*T15,"Победитель",IF(S15&gt;50%*T15,"Призёр","Участник"))</f>
        <v>Призёр</v>
      </c>
    </row>
    <row r="16" spans="1:22">
      <c r="A16" s="122">
        <v>2</v>
      </c>
      <c r="B16" s="123" t="s">
        <v>76</v>
      </c>
      <c r="C16" s="123" t="s">
        <v>451</v>
      </c>
      <c r="D16" s="123" t="s">
        <v>135</v>
      </c>
      <c r="E16" s="123" t="s">
        <v>246</v>
      </c>
      <c r="F16" s="121" t="str">
        <f>LEFT(C16,1)</f>
        <v>Д</v>
      </c>
      <c r="G16" s="121" t="str">
        <f>LEFT(D16,1)</f>
        <v>А</v>
      </c>
      <c r="H16" s="121" t="str">
        <f>LEFT(E16,1)</f>
        <v>А</v>
      </c>
      <c r="I16" s="66"/>
      <c r="J16" s="123" t="s">
        <v>362</v>
      </c>
      <c r="K16" s="2">
        <v>7</v>
      </c>
      <c r="L16" s="128" t="s">
        <v>452</v>
      </c>
      <c r="M16" s="126" t="s">
        <v>29</v>
      </c>
      <c r="N16" s="115" t="str">
        <f>CONCATENATE(L16,M16)</f>
        <v>Ф0706М</v>
      </c>
      <c r="O16" s="115" t="str">
        <f>CONCATENATE(B16,"-",F16,G16,H16,"-",I16)</f>
        <v>ж-ДАА-</v>
      </c>
      <c r="P16" s="27">
        <v>5</v>
      </c>
      <c r="Q16" s="27">
        <v>6</v>
      </c>
      <c r="R16" s="27"/>
      <c r="S16" s="117">
        <f>SUM(P16:R16)</f>
        <v>11</v>
      </c>
      <c r="T16" s="126">
        <v>22</v>
      </c>
      <c r="U16" s="130">
        <f>S16/T16</f>
        <v>0.5</v>
      </c>
      <c r="V16" s="118" t="s">
        <v>729</v>
      </c>
    </row>
    <row r="17" spans="1:23">
      <c r="A17" s="122">
        <v>3</v>
      </c>
      <c r="B17" s="123" t="s">
        <v>76</v>
      </c>
      <c r="C17" s="123" t="s">
        <v>147</v>
      </c>
      <c r="D17" s="123" t="s">
        <v>135</v>
      </c>
      <c r="E17" s="123" t="s">
        <v>148</v>
      </c>
      <c r="F17" s="121" t="str">
        <f>LEFT(C17,1)</f>
        <v>Р</v>
      </c>
      <c r="G17" s="121" t="str">
        <f>LEFT(D17,1)</f>
        <v>А</v>
      </c>
      <c r="H17" s="121" t="str">
        <f>LEFT(E17,1)</f>
        <v>Д</v>
      </c>
      <c r="I17" s="59" t="s">
        <v>195</v>
      </c>
      <c r="J17" s="120" t="s">
        <v>74</v>
      </c>
      <c r="K17" s="123">
        <v>7</v>
      </c>
      <c r="L17" s="128" t="s">
        <v>149</v>
      </c>
      <c r="M17" s="109" t="s">
        <v>202</v>
      </c>
      <c r="N17" s="115" t="str">
        <f>CONCATENATE(L17,M17)</f>
        <v>Ф0726О</v>
      </c>
      <c r="O17" s="115" t="str">
        <f>CONCATENATE(B17,"-",F17,G17,H17,"-",I17)</f>
        <v>ж-РАД-10102006</v>
      </c>
      <c r="P17" s="27">
        <v>10</v>
      </c>
      <c r="Q17" s="27">
        <v>0</v>
      </c>
      <c r="R17" s="27"/>
      <c r="S17" s="117">
        <f>SUM(P17:R17)</f>
        <v>10</v>
      </c>
      <c r="T17" s="126">
        <v>22</v>
      </c>
      <c r="U17" s="130">
        <f>S17/T17</f>
        <v>0.45454545454545453</v>
      </c>
      <c r="V17" s="118" t="str">
        <f>IF(S17&gt;75%*T17,"Победитель",IF(S17&gt;50%*T17,"Призёр","Участник"))</f>
        <v>Участник</v>
      </c>
    </row>
    <row r="18" spans="1:23">
      <c r="A18" s="122">
        <v>4</v>
      </c>
      <c r="B18" s="123" t="s">
        <v>76</v>
      </c>
      <c r="C18" s="123" t="s">
        <v>144</v>
      </c>
      <c r="D18" s="123" t="s">
        <v>135</v>
      </c>
      <c r="E18" s="123" t="s">
        <v>145</v>
      </c>
      <c r="F18" s="121" t="str">
        <f>LEFT(C18,1)</f>
        <v>К</v>
      </c>
      <c r="G18" s="121" t="str">
        <f>LEFT(D18,1)</f>
        <v>А</v>
      </c>
      <c r="H18" s="121" t="str">
        <f>LEFT(E18,1)</f>
        <v>К</v>
      </c>
      <c r="I18" s="59" t="s">
        <v>194</v>
      </c>
      <c r="J18" s="120" t="s">
        <v>74</v>
      </c>
      <c r="K18" s="103">
        <v>7</v>
      </c>
      <c r="L18" s="128" t="s">
        <v>146</v>
      </c>
      <c r="M18" s="109" t="s">
        <v>202</v>
      </c>
      <c r="N18" s="115" t="str">
        <f>CONCATENATE(L18,M18)</f>
        <v>Ф0727О</v>
      </c>
      <c r="O18" s="115" t="str">
        <f>CONCATENATE(B18,"-",F18,G18,H18,"-",I18)</f>
        <v>ж-КАК-15072006</v>
      </c>
      <c r="P18" s="27">
        <v>10</v>
      </c>
      <c r="Q18" s="27">
        <v>0</v>
      </c>
      <c r="R18" s="27"/>
      <c r="S18" s="117">
        <f>SUM(P18:R18)</f>
        <v>10</v>
      </c>
      <c r="T18" s="126">
        <v>22</v>
      </c>
      <c r="U18" s="130">
        <f>S18/T18</f>
        <v>0.45454545454545453</v>
      </c>
      <c r="V18" s="118" t="str">
        <f>IF(S18&gt;75%*T18,"Победитель",IF(S18&gt;50%*T18,"Призёр","Участник"))</f>
        <v>Участник</v>
      </c>
    </row>
    <row r="19" spans="1:23">
      <c r="A19" s="122">
        <v>5</v>
      </c>
      <c r="B19" s="123" t="s">
        <v>29</v>
      </c>
      <c r="C19" s="123" t="s">
        <v>535</v>
      </c>
      <c r="D19" s="123" t="s">
        <v>83</v>
      </c>
      <c r="E19" s="123" t="s">
        <v>84</v>
      </c>
      <c r="F19" s="121" t="str">
        <f>LEFT(C19,1)</f>
        <v>К</v>
      </c>
      <c r="G19" s="121" t="str">
        <f>LEFT(D19,1)</f>
        <v>А</v>
      </c>
      <c r="H19" s="121" t="str">
        <f>LEFT(E19,1)</f>
        <v>А</v>
      </c>
      <c r="I19" s="66" t="s">
        <v>536</v>
      </c>
      <c r="J19" s="123" t="s">
        <v>537</v>
      </c>
      <c r="K19" s="2">
        <v>7</v>
      </c>
      <c r="L19" s="128" t="s">
        <v>36</v>
      </c>
      <c r="M19" s="126" t="s">
        <v>14</v>
      </c>
      <c r="N19" s="115" t="s">
        <v>36</v>
      </c>
      <c r="O19" s="115" t="str">
        <f>CONCATENATE(B19,"-",F19,G19,H19,"-",I19)</f>
        <v>М-КАА-08062006</v>
      </c>
      <c r="P19" s="27">
        <v>7</v>
      </c>
      <c r="Q19" s="27">
        <v>0</v>
      </c>
      <c r="R19" s="27">
        <v>2</v>
      </c>
      <c r="S19" s="117">
        <f>SUM(P19:R19)</f>
        <v>9</v>
      </c>
      <c r="T19" s="126">
        <v>22</v>
      </c>
      <c r="U19" s="130">
        <f>S19/T19</f>
        <v>0.40909090909090912</v>
      </c>
      <c r="V19" s="118" t="str">
        <f>IF(S19&gt;75%*T19,"Победитель",IF(S19&gt;50%*T19,"Призёр","Участник"))</f>
        <v>Участник</v>
      </c>
    </row>
    <row r="20" spans="1:23">
      <c r="A20" s="122">
        <v>6</v>
      </c>
      <c r="B20" s="128" t="s">
        <v>81</v>
      </c>
      <c r="C20" s="128" t="s">
        <v>96</v>
      </c>
      <c r="D20" s="128" t="s">
        <v>97</v>
      </c>
      <c r="E20" s="128" t="s">
        <v>98</v>
      </c>
      <c r="F20" s="121" t="str">
        <f>LEFT(C20,1)</f>
        <v>К</v>
      </c>
      <c r="G20" s="121" t="str">
        <f>LEFT(D20,1)</f>
        <v>П</v>
      </c>
      <c r="H20" s="121" t="str">
        <f>LEFT(E20,1)</f>
        <v>С</v>
      </c>
      <c r="I20" s="60" t="s">
        <v>177</v>
      </c>
      <c r="J20" s="120" t="s">
        <v>74</v>
      </c>
      <c r="K20" s="103">
        <v>7</v>
      </c>
      <c r="L20" s="128" t="s">
        <v>36</v>
      </c>
      <c r="M20" s="109" t="s">
        <v>202</v>
      </c>
      <c r="N20" s="115" t="str">
        <f>CONCATENATE(L20,M20)</f>
        <v>Ф0701О</v>
      </c>
      <c r="O20" s="115" t="str">
        <f>CONCATENATE(B20,"-",F20,G20,H20,"-",I20)</f>
        <v>м-КПС-22022006</v>
      </c>
      <c r="P20" s="27">
        <v>9</v>
      </c>
      <c r="Q20" s="27">
        <v>0</v>
      </c>
      <c r="R20" s="27"/>
      <c r="S20" s="117">
        <f>SUM(P20:R20)</f>
        <v>9</v>
      </c>
      <c r="T20" s="126">
        <v>22</v>
      </c>
      <c r="U20" s="130">
        <f>S20/T20</f>
        <v>0.40909090909090912</v>
      </c>
      <c r="V20" s="118" t="str">
        <f>IF(S20&gt;75%*T20,"Победитель",IF(S20&gt;50%*T20,"Призёр","Участник"))</f>
        <v>Участник</v>
      </c>
      <c r="W20" s="99"/>
    </row>
    <row r="21" spans="1:23">
      <c r="A21" s="122">
        <v>7</v>
      </c>
      <c r="B21" s="123" t="s">
        <v>81</v>
      </c>
      <c r="C21" s="123" t="s">
        <v>120</v>
      </c>
      <c r="D21" s="123" t="s">
        <v>121</v>
      </c>
      <c r="E21" s="123" t="s">
        <v>122</v>
      </c>
      <c r="F21" s="121" t="str">
        <f>LEFT(C21,1)</f>
        <v>С</v>
      </c>
      <c r="G21" s="121" t="str">
        <f>LEFT(D21,1)</f>
        <v>Е</v>
      </c>
      <c r="H21" s="121" t="str">
        <f>LEFT(E21,1)</f>
        <v>А</v>
      </c>
      <c r="I21" s="59" t="s">
        <v>185</v>
      </c>
      <c r="J21" s="120" t="s">
        <v>74</v>
      </c>
      <c r="K21" s="103">
        <v>7</v>
      </c>
      <c r="L21" s="128" t="s">
        <v>123</v>
      </c>
      <c r="M21" s="109" t="s">
        <v>202</v>
      </c>
      <c r="N21" s="115" t="str">
        <f>CONCATENATE(L21,M21)</f>
        <v>Ф0716О</v>
      </c>
      <c r="O21" s="115" t="str">
        <f>CONCATENATE(B21,"-",F21,G21,H21,"-",I21)</f>
        <v>м-СЕА-18022006</v>
      </c>
      <c r="P21" s="27">
        <v>8</v>
      </c>
      <c r="Q21" s="27">
        <v>1</v>
      </c>
      <c r="R21" s="27"/>
      <c r="S21" s="117">
        <f>SUM(P21:R21)</f>
        <v>9</v>
      </c>
      <c r="T21" s="126">
        <v>22</v>
      </c>
      <c r="U21" s="130">
        <f>S21/T21</f>
        <v>0.40909090909090912</v>
      </c>
      <c r="V21" s="118" t="str">
        <f>IF(S21&gt;75%*T21,"Победитель",IF(S21&gt;50%*T21,"Призёр","Участник"))</f>
        <v>Участник</v>
      </c>
    </row>
    <row r="22" spans="1:23">
      <c r="A22" s="122">
        <v>8</v>
      </c>
      <c r="B22" s="123" t="s">
        <v>81</v>
      </c>
      <c r="C22" s="123" t="s">
        <v>164</v>
      </c>
      <c r="D22" s="123" t="s">
        <v>165</v>
      </c>
      <c r="E22" s="123" t="s">
        <v>101</v>
      </c>
      <c r="F22" s="121" t="str">
        <f>LEFT(C22,1)</f>
        <v>М</v>
      </c>
      <c r="G22" s="121" t="str">
        <f>LEFT(D22,1)</f>
        <v>И</v>
      </c>
      <c r="H22" s="121" t="str">
        <f>LEFT(E22,1)</f>
        <v>В</v>
      </c>
      <c r="I22" s="59" t="s">
        <v>200</v>
      </c>
      <c r="J22" s="120" t="s">
        <v>74</v>
      </c>
      <c r="K22" s="123">
        <v>7</v>
      </c>
      <c r="L22" s="128" t="s">
        <v>166</v>
      </c>
      <c r="M22" s="109" t="s">
        <v>202</v>
      </c>
      <c r="N22" s="115" t="str">
        <f>CONCATENATE(L22,M22)</f>
        <v>Ф0721О</v>
      </c>
      <c r="O22" s="115" t="str">
        <f>CONCATENATE(B22,"-",F22,G22,H22,"-",I22)</f>
        <v>м-МИВ-04072006</v>
      </c>
      <c r="P22" s="27">
        <v>9</v>
      </c>
      <c r="Q22" s="27">
        <v>0</v>
      </c>
      <c r="R22" s="27"/>
      <c r="S22" s="117">
        <f>SUM(P22:R22)</f>
        <v>9</v>
      </c>
      <c r="T22" s="126">
        <v>22</v>
      </c>
      <c r="U22" s="130">
        <f>S22/T22</f>
        <v>0.40909090909090912</v>
      </c>
      <c r="V22" s="118" t="str">
        <f>IF(S22&gt;75%*T22,"Победитель",IF(S22&gt;50%*T22,"Призёр","Участник"))</f>
        <v>Участник</v>
      </c>
      <c r="W22" s="99"/>
    </row>
    <row r="23" spans="1:23">
      <c r="A23" s="122">
        <v>9</v>
      </c>
      <c r="B23" s="123" t="s">
        <v>29</v>
      </c>
      <c r="C23" s="125" t="s">
        <v>30</v>
      </c>
      <c r="D23" s="124" t="s">
        <v>31</v>
      </c>
      <c r="E23" s="124" t="s">
        <v>32</v>
      </c>
      <c r="F23" s="121" t="str">
        <f>LEFT(C23,1)</f>
        <v>К</v>
      </c>
      <c r="G23" s="121" t="str">
        <f>LEFT(D23,1)</f>
        <v>В</v>
      </c>
      <c r="H23" s="121" t="str">
        <f>LEFT(E23,1)</f>
        <v>Е</v>
      </c>
      <c r="I23" s="58" t="s">
        <v>34</v>
      </c>
      <c r="J23" s="120" t="s">
        <v>35</v>
      </c>
      <c r="K23" s="103">
        <v>7</v>
      </c>
      <c r="L23" s="113" t="s">
        <v>36</v>
      </c>
      <c r="M23" s="109" t="s">
        <v>70</v>
      </c>
      <c r="N23" s="115" t="str">
        <f>CONCATENATE(L23,M23)</f>
        <v>Ф0701У</v>
      </c>
      <c r="O23" s="115" t="str">
        <f>CONCATENATE(B23,"-",F23,G23,H23,"-",I23)</f>
        <v>М-КВЕ-28072006</v>
      </c>
      <c r="P23" s="62">
        <v>8</v>
      </c>
      <c r="Q23" s="62">
        <v>1</v>
      </c>
      <c r="R23" s="62"/>
      <c r="S23" s="117">
        <f>SUM(P23:R23)</f>
        <v>9</v>
      </c>
      <c r="T23" s="126">
        <v>22</v>
      </c>
      <c r="U23" s="130">
        <f>S23/T23</f>
        <v>0.40909090909090912</v>
      </c>
      <c r="V23" s="118" t="str">
        <f>IF(S23&gt;75%*T23,"Победитель",IF(S23&gt;50%*T23,"Призёр","Участник"))</f>
        <v>Участник</v>
      </c>
      <c r="W23" s="99"/>
    </row>
    <row r="24" spans="1:23">
      <c r="A24" s="122">
        <v>10</v>
      </c>
      <c r="B24" s="123" t="s">
        <v>14</v>
      </c>
      <c r="C24" s="123" t="s">
        <v>719</v>
      </c>
      <c r="D24" s="123" t="s">
        <v>253</v>
      </c>
      <c r="E24" s="123" t="s">
        <v>720</v>
      </c>
      <c r="F24" s="121" t="str">
        <f>LEFT(C24,1)</f>
        <v>Ж</v>
      </c>
      <c r="G24" s="121" t="str">
        <f>LEFT(D24,1)</f>
        <v>Е</v>
      </c>
      <c r="H24" s="121" t="str">
        <f>LEFT(E24,1)</f>
        <v>А</v>
      </c>
      <c r="I24" s="131" t="s">
        <v>721</v>
      </c>
      <c r="J24" s="113" t="s">
        <v>716</v>
      </c>
      <c r="K24" s="123">
        <v>7</v>
      </c>
      <c r="L24" s="128" t="s">
        <v>48</v>
      </c>
      <c r="M24" s="126" t="s">
        <v>736</v>
      </c>
      <c r="N24" s="122" t="str">
        <f>CONCATENATE(L24,M24)</f>
        <v>Ф0703Л</v>
      </c>
      <c r="O24" s="115" t="str">
        <f>CONCATENATE(B24,"-",F24,G24,H24,"-",I24)</f>
        <v>Ж-ЖЕА-10122005</v>
      </c>
      <c r="P24" s="100">
        <v>6</v>
      </c>
      <c r="Q24" s="100">
        <v>0</v>
      </c>
      <c r="R24" s="100">
        <v>3</v>
      </c>
      <c r="S24" s="117">
        <f>SUM(P24:R24)</f>
        <v>9</v>
      </c>
      <c r="T24" s="126">
        <v>22</v>
      </c>
      <c r="U24" s="130">
        <f>S24/T24</f>
        <v>0.40909090909090912</v>
      </c>
      <c r="V24" s="118" t="str">
        <f>IF(S24&gt;75%*T24,"Победитель",IF(S24&gt;50%*T24,"Призёр","Участник"))</f>
        <v>Участник</v>
      </c>
      <c r="W24" s="99"/>
    </row>
    <row r="25" spans="1:23">
      <c r="A25" s="122">
        <v>11</v>
      </c>
      <c r="B25" s="123" t="s">
        <v>29</v>
      </c>
      <c r="C25" s="123" t="s">
        <v>674</v>
      </c>
      <c r="D25" s="123" t="s">
        <v>520</v>
      </c>
      <c r="E25" s="123" t="s">
        <v>325</v>
      </c>
      <c r="F25" s="121" t="str">
        <f>LEFT(C25,1)</f>
        <v>К</v>
      </c>
      <c r="G25" s="121" t="str">
        <f>LEFT(D25,1)</f>
        <v>Т</v>
      </c>
      <c r="H25" s="121" t="str">
        <f>LEFT(E25,1)</f>
        <v>П</v>
      </c>
      <c r="I25" s="59" t="s">
        <v>675</v>
      </c>
      <c r="J25" s="120" t="s">
        <v>556</v>
      </c>
      <c r="K25" s="123">
        <v>7</v>
      </c>
      <c r="L25" s="128" t="s">
        <v>676</v>
      </c>
      <c r="M25" s="126" t="s">
        <v>459</v>
      </c>
      <c r="N25" s="115" t="str">
        <f>CONCATENATE(L25,M25)</f>
        <v>Ф0709В</v>
      </c>
      <c r="O25" s="115" t="str">
        <f>CONCATENATE(B25,"-",F25,G25,H25,"-",I25)</f>
        <v>М-КТП-07032006</v>
      </c>
      <c r="P25" s="27">
        <v>8</v>
      </c>
      <c r="Q25" s="27">
        <v>0</v>
      </c>
      <c r="R25" s="27"/>
      <c r="S25" s="117">
        <f>SUM(P25:R25)</f>
        <v>8</v>
      </c>
      <c r="T25" s="126">
        <v>22</v>
      </c>
      <c r="U25" s="130">
        <f>S25/T25</f>
        <v>0.36363636363636365</v>
      </c>
      <c r="V25" s="118" t="str">
        <f>IF(S25&gt;75%*T25,"Победитель",IF(S25&gt;50%*T25,"Призёр","Участник"))</f>
        <v>Участник</v>
      </c>
      <c r="W25" s="99"/>
    </row>
    <row r="26" spans="1:23">
      <c r="A26" s="122">
        <v>12</v>
      </c>
      <c r="B26" s="123" t="s">
        <v>14</v>
      </c>
      <c r="C26" s="124" t="s">
        <v>591</v>
      </c>
      <c r="D26" s="124" t="s">
        <v>263</v>
      </c>
      <c r="E26" s="124" t="s">
        <v>57</v>
      </c>
      <c r="F26" s="121" t="str">
        <f>LEFT(C26,1)</f>
        <v>П</v>
      </c>
      <c r="G26" s="121" t="str">
        <f>LEFT(D26,1)</f>
        <v>А</v>
      </c>
      <c r="H26" s="121" t="str">
        <f>LEFT(E26,1)</f>
        <v>С</v>
      </c>
      <c r="I26" s="58" t="s">
        <v>241</v>
      </c>
      <c r="J26" s="120" t="s">
        <v>556</v>
      </c>
      <c r="K26" s="123">
        <v>7</v>
      </c>
      <c r="L26" s="125" t="s">
        <v>592</v>
      </c>
      <c r="M26" s="126" t="s">
        <v>459</v>
      </c>
      <c r="N26" s="115" t="str">
        <f>CONCATENATE(L26,M26)</f>
        <v>Ф0710В</v>
      </c>
      <c r="O26" s="115" t="str">
        <f>CONCATENATE(B26,"-",F26,G26,H26,"-",I26)</f>
        <v>Ж-ПАС-21062006</v>
      </c>
      <c r="P26" s="27">
        <v>8</v>
      </c>
      <c r="Q26" s="27">
        <v>0</v>
      </c>
      <c r="R26" s="27"/>
      <c r="S26" s="117">
        <f>SUM(P26:R26)</f>
        <v>8</v>
      </c>
      <c r="T26" s="126">
        <v>22</v>
      </c>
      <c r="U26" s="130">
        <f>S26/T26</f>
        <v>0.36363636363636365</v>
      </c>
      <c r="V26" s="118" t="str">
        <f>IF(S26&gt;75%*T26,"Победитель",IF(S26&gt;50%*T26,"Призёр","Участник"))</f>
        <v>Участник</v>
      </c>
      <c r="W26" s="99"/>
    </row>
    <row r="27" spans="1:23">
      <c r="A27" s="122">
        <v>13</v>
      </c>
      <c r="B27" s="123" t="s">
        <v>29</v>
      </c>
      <c r="C27" s="123" t="s">
        <v>583</v>
      </c>
      <c r="D27" s="123" t="s">
        <v>31</v>
      </c>
      <c r="E27" s="123" t="s">
        <v>304</v>
      </c>
      <c r="F27" s="121" t="str">
        <f>LEFT(C27,1)</f>
        <v>Л</v>
      </c>
      <c r="G27" s="121" t="str">
        <f>LEFT(D27,1)</f>
        <v>В</v>
      </c>
      <c r="H27" s="121" t="str">
        <f>LEFT(E27,1)</f>
        <v>Д</v>
      </c>
      <c r="I27" s="59" t="s">
        <v>584</v>
      </c>
      <c r="J27" s="120" t="s">
        <v>556</v>
      </c>
      <c r="K27" s="123">
        <v>7</v>
      </c>
      <c r="L27" s="128" t="s">
        <v>585</v>
      </c>
      <c r="M27" s="126" t="s">
        <v>459</v>
      </c>
      <c r="N27" s="115" t="str">
        <f>CONCATENATE(L27,M27)</f>
        <v>Ф0711В</v>
      </c>
      <c r="O27" s="115" t="str">
        <f>CONCATENATE(B27,"-",F27,G27,H27,"-",I27)</f>
        <v>М-ЛВД-23052006</v>
      </c>
      <c r="P27" s="27">
        <v>8</v>
      </c>
      <c r="Q27" s="27">
        <v>0</v>
      </c>
      <c r="R27" s="27"/>
      <c r="S27" s="117">
        <f>SUM(P27:R27)</f>
        <v>8</v>
      </c>
      <c r="T27" s="126">
        <v>22</v>
      </c>
      <c r="U27" s="130">
        <f>S27/T27</f>
        <v>0.36363636363636365</v>
      </c>
      <c r="V27" s="118" t="str">
        <f>IF(S27&gt;75%*T27,"Победитель",IF(S27&gt;50%*T27,"Призёр","Участник"))</f>
        <v>Участник</v>
      </c>
    </row>
    <row r="28" spans="1:23">
      <c r="A28" s="122">
        <v>14</v>
      </c>
      <c r="B28" s="123" t="s">
        <v>81</v>
      </c>
      <c r="C28" s="123" t="s">
        <v>117</v>
      </c>
      <c r="D28" s="123" t="s">
        <v>118</v>
      </c>
      <c r="E28" s="123" t="s">
        <v>98</v>
      </c>
      <c r="F28" s="121" t="str">
        <f>LEFT(C28,1)</f>
        <v>Ф</v>
      </c>
      <c r="G28" s="121" t="str">
        <f>LEFT(D28,1)</f>
        <v>Я</v>
      </c>
      <c r="H28" s="121" t="str">
        <f>LEFT(E28,1)</f>
        <v>С</v>
      </c>
      <c r="I28" s="59" t="s">
        <v>184</v>
      </c>
      <c r="J28" s="120" t="s">
        <v>74</v>
      </c>
      <c r="K28" s="103">
        <v>7</v>
      </c>
      <c r="L28" s="128" t="s">
        <v>119</v>
      </c>
      <c r="M28" s="109" t="s">
        <v>202</v>
      </c>
      <c r="N28" s="115" t="str">
        <f>CONCATENATE(L28,M28)</f>
        <v>Ф0717О</v>
      </c>
      <c r="O28" s="115" t="str">
        <f>CONCATENATE(B28,"-",F28,G28,H28,"-",I28)</f>
        <v>м-ФЯС-22042006</v>
      </c>
      <c r="P28" s="27">
        <v>4</v>
      </c>
      <c r="Q28" s="27">
        <v>4</v>
      </c>
      <c r="R28" s="27"/>
      <c r="S28" s="117">
        <f>SUM(P28:R28)</f>
        <v>8</v>
      </c>
      <c r="T28" s="126">
        <v>22</v>
      </c>
      <c r="U28" s="130">
        <f>S28/T28</f>
        <v>0.36363636363636365</v>
      </c>
      <c r="V28" s="118" t="str">
        <f>IF(S28&gt;75%*T28,"Победитель",IF(S28&gt;50%*T28,"Призёр","Участник"))</f>
        <v>Участник</v>
      </c>
    </row>
    <row r="29" spans="1:23">
      <c r="A29" s="122">
        <v>15</v>
      </c>
      <c r="B29" s="123" t="s">
        <v>76</v>
      </c>
      <c r="C29" s="123" t="s">
        <v>150</v>
      </c>
      <c r="D29" s="123" t="s">
        <v>151</v>
      </c>
      <c r="E29" s="123" t="s">
        <v>148</v>
      </c>
      <c r="F29" s="121" t="str">
        <f>LEFT(C29,1)</f>
        <v>К</v>
      </c>
      <c r="G29" s="121" t="str">
        <f>LEFT(D29,1)</f>
        <v>В</v>
      </c>
      <c r="H29" s="121" t="str">
        <f>LEFT(E29,1)</f>
        <v>Д</v>
      </c>
      <c r="I29" s="59" t="s">
        <v>196</v>
      </c>
      <c r="J29" s="120" t="s">
        <v>74</v>
      </c>
      <c r="K29" s="123">
        <v>7</v>
      </c>
      <c r="L29" s="128" t="s">
        <v>152</v>
      </c>
      <c r="M29" s="109" t="s">
        <v>202</v>
      </c>
      <c r="N29" s="115" t="str">
        <f>CONCATENATE(L29,M29)</f>
        <v>Ф0725О</v>
      </c>
      <c r="O29" s="115" t="str">
        <f>CONCATENATE(B29,"-",F29,G29,H29,"-",I29)</f>
        <v>ж-КВД-05012006</v>
      </c>
      <c r="P29" s="27">
        <v>8</v>
      </c>
      <c r="Q29" s="27">
        <v>0</v>
      </c>
      <c r="R29" s="27"/>
      <c r="S29" s="117">
        <f>SUM(P29:R29)</f>
        <v>8</v>
      </c>
      <c r="T29" s="126">
        <v>22</v>
      </c>
      <c r="U29" s="130">
        <f>S29/T29</f>
        <v>0.36363636363636365</v>
      </c>
      <c r="V29" s="118" t="str">
        <f>IF(S29&gt;75%*T29,"Победитель",IF(S29&gt;50%*T29,"Призёр","Участник"))</f>
        <v>Участник</v>
      </c>
    </row>
    <row r="30" spans="1:23">
      <c r="A30" s="122">
        <v>16</v>
      </c>
      <c r="B30" s="123" t="s">
        <v>14</v>
      </c>
      <c r="C30" s="123" t="s">
        <v>564</v>
      </c>
      <c r="D30" s="123" t="s">
        <v>135</v>
      </c>
      <c r="E30" s="123" t="s">
        <v>604</v>
      </c>
      <c r="F30" s="121" t="str">
        <f>LEFT(C30,1)</f>
        <v>Ф</v>
      </c>
      <c r="G30" s="121" t="str">
        <f>LEFT(D30,1)</f>
        <v>А</v>
      </c>
      <c r="H30" s="121" t="str">
        <f>LEFT(E30,1)</f>
        <v>Е</v>
      </c>
      <c r="I30" s="66">
        <v>27042006</v>
      </c>
      <c r="J30" s="123" t="s">
        <v>683</v>
      </c>
      <c r="K30" s="2">
        <v>7</v>
      </c>
      <c r="L30" s="128" t="s">
        <v>450</v>
      </c>
      <c r="M30" s="126" t="s">
        <v>23</v>
      </c>
      <c r="N30" s="122" t="str">
        <f>CONCATENATE(L30,M30)</f>
        <v>Ф0705С</v>
      </c>
      <c r="O30" s="115" t="str">
        <f>CONCATENATE(B30,"-",F30,G30,H30,"-",I30)</f>
        <v>Ж-ФАЕ-27042006</v>
      </c>
      <c r="P30" s="27">
        <v>5</v>
      </c>
      <c r="Q30" s="27">
        <v>3</v>
      </c>
      <c r="R30" s="27"/>
      <c r="S30" s="117">
        <f>SUM(P30:R30)</f>
        <v>8</v>
      </c>
      <c r="T30" s="126">
        <v>22</v>
      </c>
      <c r="U30" s="130">
        <f>S30/T30</f>
        <v>0.36363636363636365</v>
      </c>
      <c r="V30" s="118" t="str">
        <f>IF(S30&gt;75%*T30,"Победитель",IF(S30&gt;50%*T30,"Призёр","Участник"))</f>
        <v>Участник</v>
      </c>
    </row>
    <row r="31" spans="1:23">
      <c r="A31" s="122">
        <v>17</v>
      </c>
      <c r="B31" s="123" t="s">
        <v>29</v>
      </c>
      <c r="C31" s="123" t="s">
        <v>666</v>
      </c>
      <c r="D31" s="123" t="s">
        <v>266</v>
      </c>
      <c r="E31" s="123" t="s">
        <v>442</v>
      </c>
      <c r="F31" s="121" t="str">
        <f>LEFT(C31,1)</f>
        <v>П</v>
      </c>
      <c r="G31" s="121" t="str">
        <f>LEFT(D31,1)</f>
        <v>Н</v>
      </c>
      <c r="H31" s="121" t="str">
        <f>LEFT(E31,1)</f>
        <v>А</v>
      </c>
      <c r="I31" s="59" t="s">
        <v>667</v>
      </c>
      <c r="J31" s="120" t="s">
        <v>556</v>
      </c>
      <c r="K31" s="123">
        <v>7</v>
      </c>
      <c r="L31" s="128" t="s">
        <v>149</v>
      </c>
      <c r="M31" s="126" t="s">
        <v>459</v>
      </c>
      <c r="N31" s="115" t="str">
        <f>CONCATENATE(L31,M31)</f>
        <v>Ф0726В</v>
      </c>
      <c r="O31" s="115" t="str">
        <f>CONCATENATE(B31,"-",F31,G31,H31,"-",I31)</f>
        <v>М-ПНА-22102006</v>
      </c>
      <c r="P31" s="27">
        <v>7</v>
      </c>
      <c r="Q31" s="27">
        <v>0</v>
      </c>
      <c r="R31" s="27"/>
      <c r="S31" s="117">
        <f>SUM(P31:R31)</f>
        <v>7</v>
      </c>
      <c r="T31" s="126">
        <v>22</v>
      </c>
      <c r="U31" s="130">
        <f>S31/T31</f>
        <v>0.31818181818181818</v>
      </c>
      <c r="V31" s="118" t="str">
        <f>IF(S31&gt;75%*T31,"Победитель",IF(S31&gt;50%*T31,"Призёр","Участник"))</f>
        <v>Участник</v>
      </c>
    </row>
    <row r="32" spans="1:23">
      <c r="A32" s="122">
        <v>18</v>
      </c>
      <c r="B32" s="123" t="s">
        <v>81</v>
      </c>
      <c r="C32" s="123" t="s">
        <v>448</v>
      </c>
      <c r="D32" s="123" t="s">
        <v>87</v>
      </c>
      <c r="E32" s="123" t="s">
        <v>98</v>
      </c>
      <c r="F32" s="121" t="str">
        <f>LEFT(C32,1)</f>
        <v>И</v>
      </c>
      <c r="G32" s="121" t="str">
        <f>LEFT(D32,1)</f>
        <v>Д</v>
      </c>
      <c r="H32" s="121" t="str">
        <f>LEFT(E32,1)</f>
        <v>С</v>
      </c>
      <c r="I32" s="66" t="s">
        <v>449</v>
      </c>
      <c r="J32" s="123" t="s">
        <v>362</v>
      </c>
      <c r="K32" s="2">
        <v>7</v>
      </c>
      <c r="L32" s="128" t="s">
        <v>450</v>
      </c>
      <c r="M32" s="126" t="s">
        <v>29</v>
      </c>
      <c r="N32" s="115" t="str">
        <f>CONCATENATE(L32,M32)</f>
        <v>Ф0705М</v>
      </c>
      <c r="O32" s="115" t="str">
        <f>CONCATENATE(B32,"-",F32,G32,H32,"-",I32)</f>
        <v>м-ИДС-16062006</v>
      </c>
      <c r="P32" s="27">
        <v>5</v>
      </c>
      <c r="Q32" s="27">
        <v>2</v>
      </c>
      <c r="R32" s="27"/>
      <c r="S32" s="117">
        <f>SUM(P32:R32)</f>
        <v>7</v>
      </c>
      <c r="T32" s="126">
        <v>22</v>
      </c>
      <c r="U32" s="130">
        <f>S32/T32</f>
        <v>0.31818181818181818</v>
      </c>
      <c r="V32" s="118" t="str">
        <f>IF(S32&gt;75%*T32,"Победитель",IF(S32&gt;50%*T32,"Призёр","Участник"))</f>
        <v>Участник</v>
      </c>
    </row>
    <row r="33" spans="1:22">
      <c r="A33" s="122">
        <v>19</v>
      </c>
      <c r="B33" s="123" t="s">
        <v>76</v>
      </c>
      <c r="C33" s="123" t="s">
        <v>160</v>
      </c>
      <c r="D33" s="123" t="s">
        <v>161</v>
      </c>
      <c r="E33" s="123" t="s">
        <v>162</v>
      </c>
      <c r="F33" s="121" t="str">
        <f>LEFT(C33,1)</f>
        <v>Ф</v>
      </c>
      <c r="G33" s="121" t="str">
        <f>LEFT(D33,1)</f>
        <v>А</v>
      </c>
      <c r="H33" s="121" t="str">
        <f>LEFT(E33,1)</f>
        <v>А</v>
      </c>
      <c r="I33" s="59" t="s">
        <v>199</v>
      </c>
      <c r="J33" s="120" t="s">
        <v>74</v>
      </c>
      <c r="K33" s="123">
        <v>7</v>
      </c>
      <c r="L33" s="128" t="s">
        <v>163</v>
      </c>
      <c r="M33" s="109" t="s">
        <v>202</v>
      </c>
      <c r="N33" s="115" t="str">
        <f>CONCATENATE(L33,M33)</f>
        <v>Ф0722О</v>
      </c>
      <c r="O33" s="115" t="str">
        <f>CONCATENATE(B33,"-",F33,G33,H33,"-",I33)</f>
        <v>ж-ФАА-03102006</v>
      </c>
      <c r="P33" s="27">
        <v>7</v>
      </c>
      <c r="Q33" s="27">
        <v>0</v>
      </c>
      <c r="R33" s="27"/>
      <c r="S33" s="117">
        <f>SUM(P33:R33)</f>
        <v>7</v>
      </c>
      <c r="T33" s="126">
        <v>22</v>
      </c>
      <c r="U33" s="130">
        <f>S33/T33</f>
        <v>0.31818181818181818</v>
      </c>
      <c r="V33" s="118" t="str">
        <f>IF(S33&gt;75%*T33,"Победитель",IF(S33&gt;50%*T33,"Призёр","Участник"))</f>
        <v>Участник</v>
      </c>
    </row>
    <row r="34" spans="1:22">
      <c r="A34" s="122">
        <v>20</v>
      </c>
      <c r="B34" s="123" t="s">
        <v>14</v>
      </c>
      <c r="C34" s="123" t="s">
        <v>685</v>
      </c>
      <c r="D34" s="123" t="s">
        <v>686</v>
      </c>
      <c r="E34" s="123" t="s">
        <v>687</v>
      </c>
      <c r="F34" s="121" t="str">
        <f>LEFT(C34,1)</f>
        <v>П</v>
      </c>
      <c r="G34" s="121" t="str">
        <f>LEFT(D34,1)</f>
        <v>В</v>
      </c>
      <c r="H34" s="121" t="str">
        <f>LEFT(E34,1)</f>
        <v>Б</v>
      </c>
      <c r="I34" s="66">
        <v>2092006</v>
      </c>
      <c r="J34" s="123" t="s">
        <v>683</v>
      </c>
      <c r="K34" s="2">
        <v>7</v>
      </c>
      <c r="L34" s="128" t="s">
        <v>48</v>
      </c>
      <c r="M34" s="126" t="s">
        <v>23</v>
      </c>
      <c r="N34" s="122" t="str">
        <f>CONCATENATE(L34,M34)</f>
        <v>Ф0703С</v>
      </c>
      <c r="O34" s="115" t="str">
        <f>CONCATENATE(B34,"-",F34,G34,H34,"-",I34)</f>
        <v>Ж-ПВБ-2092006</v>
      </c>
      <c r="P34" s="27">
        <v>6</v>
      </c>
      <c r="Q34" s="27">
        <v>1</v>
      </c>
      <c r="R34" s="27"/>
      <c r="S34" s="117">
        <f>SUM(P34:R34)</f>
        <v>7</v>
      </c>
      <c r="T34" s="126">
        <v>22</v>
      </c>
      <c r="U34" s="130">
        <f>S34/T34</f>
        <v>0.31818181818181818</v>
      </c>
      <c r="V34" s="118" t="str">
        <f>IF(S34&gt;75%*T34,"Победитель",IF(S34&gt;50%*T34,"Призёр","Участник"))</f>
        <v>Участник</v>
      </c>
    </row>
    <row r="35" spans="1:22">
      <c r="A35" s="122">
        <v>21</v>
      </c>
      <c r="B35" s="123" t="s">
        <v>14</v>
      </c>
      <c r="C35" s="123" t="s">
        <v>688</v>
      </c>
      <c r="D35" s="123" t="s">
        <v>689</v>
      </c>
      <c r="E35" s="123" t="s">
        <v>162</v>
      </c>
      <c r="F35" s="121" t="str">
        <f>LEFT(C35,1)</f>
        <v>С</v>
      </c>
      <c r="G35" s="121" t="str">
        <f>LEFT(D35,1)</f>
        <v>Д</v>
      </c>
      <c r="H35" s="121" t="str">
        <f>LEFT(E35,1)</f>
        <v>А</v>
      </c>
      <c r="I35" s="66">
        <v>22052006</v>
      </c>
      <c r="J35" s="123" t="s">
        <v>683</v>
      </c>
      <c r="K35" s="2">
        <v>7</v>
      </c>
      <c r="L35" s="128" t="s">
        <v>206</v>
      </c>
      <c r="M35" s="126" t="s">
        <v>23</v>
      </c>
      <c r="N35" s="122" t="str">
        <f>CONCATENATE(L35,M35)</f>
        <v>Ф0704С</v>
      </c>
      <c r="O35" s="115" t="str">
        <f>CONCATENATE(B35,"-",F35,G35,H35,"-",I35)</f>
        <v>Ж-СДА-22052006</v>
      </c>
      <c r="P35" s="27">
        <v>6</v>
      </c>
      <c r="Q35" s="27">
        <v>1</v>
      </c>
      <c r="R35" s="27"/>
      <c r="S35" s="117">
        <f>SUM(P35:R35)</f>
        <v>7</v>
      </c>
      <c r="T35" s="126">
        <v>22</v>
      </c>
      <c r="U35" s="130">
        <f>S35/T35</f>
        <v>0.31818181818181818</v>
      </c>
      <c r="V35" s="118" t="str">
        <f>IF(S35&gt;75%*T35,"Победитель",IF(S35&gt;50%*T35,"Призёр","Участник"))</f>
        <v>Участник</v>
      </c>
    </row>
    <row r="36" spans="1:22">
      <c r="A36" s="122">
        <v>22</v>
      </c>
      <c r="B36" s="123" t="s">
        <v>29</v>
      </c>
      <c r="C36" s="124" t="s">
        <v>593</v>
      </c>
      <c r="D36" s="124" t="s">
        <v>331</v>
      </c>
      <c r="E36" s="124" t="s">
        <v>304</v>
      </c>
      <c r="F36" s="121" t="str">
        <f>LEFT(C36,1)</f>
        <v>Ф</v>
      </c>
      <c r="G36" s="121" t="str">
        <f>LEFT(D36,1)</f>
        <v>М</v>
      </c>
      <c r="H36" s="121" t="str">
        <f>LEFT(E36,1)</f>
        <v>Д</v>
      </c>
      <c r="I36" s="58" t="s">
        <v>594</v>
      </c>
      <c r="J36" s="120" t="s">
        <v>556</v>
      </c>
      <c r="K36" s="123">
        <v>7</v>
      </c>
      <c r="L36" s="125" t="s">
        <v>166</v>
      </c>
      <c r="M36" s="126" t="s">
        <v>459</v>
      </c>
      <c r="N36" s="115" t="str">
        <f>CONCATENATE(L36,M36)</f>
        <v>Ф0721В</v>
      </c>
      <c r="O36" s="115" t="str">
        <f>CONCATENATE(B36,"-",F36,G36,H36,"-",I36)</f>
        <v>М-ФМД-05092006</v>
      </c>
      <c r="P36" s="27">
        <v>5</v>
      </c>
      <c r="Q36" s="27">
        <v>1</v>
      </c>
      <c r="R36" s="27"/>
      <c r="S36" s="117">
        <f>SUM(P36:R36)</f>
        <v>6</v>
      </c>
      <c r="T36" s="126">
        <v>22</v>
      </c>
      <c r="U36" s="130">
        <f>S36/T36</f>
        <v>0.27272727272727271</v>
      </c>
      <c r="V36" s="118" t="str">
        <f>IF(S36&gt;75%*T36,"Победитель",IF(S36&gt;50%*T36,"Призёр","Участник"))</f>
        <v>Участник</v>
      </c>
    </row>
    <row r="37" spans="1:22">
      <c r="A37" s="122">
        <v>23</v>
      </c>
      <c r="B37" s="123" t="s">
        <v>29</v>
      </c>
      <c r="C37" s="124" t="s">
        <v>581</v>
      </c>
      <c r="D37" s="124" t="s">
        <v>266</v>
      </c>
      <c r="E37" s="124" t="s">
        <v>98</v>
      </c>
      <c r="F37" s="121" t="str">
        <f>LEFT(C37,1)</f>
        <v>Ш</v>
      </c>
      <c r="G37" s="121" t="str">
        <f>LEFT(D37,1)</f>
        <v>Н</v>
      </c>
      <c r="H37" s="121" t="str">
        <f>LEFT(E37,1)</f>
        <v>С</v>
      </c>
      <c r="I37" s="58" t="s">
        <v>582</v>
      </c>
      <c r="J37" s="120" t="s">
        <v>556</v>
      </c>
      <c r="K37" s="103">
        <v>7</v>
      </c>
      <c r="L37" s="133" t="s">
        <v>163</v>
      </c>
      <c r="M37" s="126" t="s">
        <v>459</v>
      </c>
      <c r="N37" s="115" t="str">
        <f>CONCATENATE(L37,M37)</f>
        <v>Ф0722В</v>
      </c>
      <c r="O37" s="115" t="str">
        <f>CONCATENATE(B37,"-",F37,G37,H37,"-",I37)</f>
        <v>М-ШНС-21092006</v>
      </c>
      <c r="P37" s="27">
        <v>6</v>
      </c>
      <c r="Q37" s="27">
        <v>0</v>
      </c>
      <c r="R37" s="27"/>
      <c r="S37" s="117">
        <f>SUM(P37:R37)</f>
        <v>6</v>
      </c>
      <c r="T37" s="126">
        <v>22</v>
      </c>
      <c r="U37" s="130">
        <f>S37/T37</f>
        <v>0.27272727272727271</v>
      </c>
      <c r="V37" s="118" t="str">
        <f>IF(S37&gt;75%*T37,"Победитель",IF(S37&gt;50%*T37,"Призёр","Участник"))</f>
        <v>Участник</v>
      </c>
    </row>
    <row r="38" spans="1:22">
      <c r="A38" s="122">
        <v>24</v>
      </c>
      <c r="B38" s="128" t="s">
        <v>76</v>
      </c>
      <c r="C38" s="128" t="s">
        <v>271</v>
      </c>
      <c r="D38" s="128" t="s">
        <v>272</v>
      </c>
      <c r="E38" s="128" t="s">
        <v>273</v>
      </c>
      <c r="F38" s="121" t="str">
        <f>LEFT(C38,1)</f>
        <v>К</v>
      </c>
      <c r="G38" s="121" t="str">
        <f>LEFT(D38,1)</f>
        <v>В</v>
      </c>
      <c r="H38" s="121" t="str">
        <f>LEFT(E38,1)</f>
        <v>Д</v>
      </c>
      <c r="I38" s="60">
        <v>17012006</v>
      </c>
      <c r="J38" s="128" t="s">
        <v>274</v>
      </c>
      <c r="K38" s="128">
        <v>7</v>
      </c>
      <c r="L38" s="113" t="s">
        <v>48</v>
      </c>
      <c r="M38" s="126" t="s">
        <v>33</v>
      </c>
      <c r="N38" s="115" t="str">
        <f>CONCATENATE(L38,M38)</f>
        <v>Ф0703К</v>
      </c>
      <c r="O38" s="115" t="str">
        <f>CONCATENATE(B38,"-",F38,G38,H38,"-",I38)</f>
        <v>ж-КВД-17012006</v>
      </c>
      <c r="P38" s="27">
        <v>6</v>
      </c>
      <c r="Q38" s="27">
        <v>0</v>
      </c>
      <c r="R38" s="27"/>
      <c r="S38" s="117">
        <f>SUM(P38:R38)</f>
        <v>6</v>
      </c>
      <c r="T38" s="126">
        <v>22</v>
      </c>
      <c r="U38" s="130">
        <f>S38/T38</f>
        <v>0.27272727272727271</v>
      </c>
      <c r="V38" s="118" t="str">
        <f>IF(S38&gt;75%*T38,"Победитель",IF(S38&gt;50%*T38,"Призёр","Участник"))</f>
        <v>Участник</v>
      </c>
    </row>
    <row r="39" spans="1:22">
      <c r="A39" s="122">
        <v>25</v>
      </c>
      <c r="B39" s="123" t="s">
        <v>81</v>
      </c>
      <c r="C39" s="123" t="s">
        <v>128</v>
      </c>
      <c r="D39" s="123" t="s">
        <v>129</v>
      </c>
      <c r="E39" s="123" t="s">
        <v>130</v>
      </c>
      <c r="F39" s="121" t="str">
        <f>LEFT(C39,1)</f>
        <v>Б</v>
      </c>
      <c r="G39" s="121" t="str">
        <f>LEFT(D39,1)</f>
        <v>И</v>
      </c>
      <c r="H39" s="121" t="str">
        <f>LEFT(E39,1)</f>
        <v>И</v>
      </c>
      <c r="I39" s="59" t="s">
        <v>187</v>
      </c>
      <c r="J39" s="120" t="s">
        <v>74</v>
      </c>
      <c r="K39" s="103">
        <v>7</v>
      </c>
      <c r="L39" s="128" t="s">
        <v>131</v>
      </c>
      <c r="M39" s="109" t="s">
        <v>202</v>
      </c>
      <c r="N39" s="115" t="str">
        <f>CONCATENATE(L39,M39)</f>
        <v>Ф0714О</v>
      </c>
      <c r="O39" s="115" t="str">
        <f>CONCATENATE(B39,"-",F39,G39,H39,"-",I39)</f>
        <v>м-БИИ-06122006</v>
      </c>
      <c r="P39" s="27">
        <v>6</v>
      </c>
      <c r="Q39" s="27">
        <v>0</v>
      </c>
      <c r="R39" s="27"/>
      <c r="S39" s="117">
        <f>SUM(P39:R39)</f>
        <v>6</v>
      </c>
      <c r="T39" s="126">
        <v>22</v>
      </c>
      <c r="U39" s="130">
        <f>S39/T39</f>
        <v>0.27272727272727271</v>
      </c>
      <c r="V39" s="118" t="str">
        <f>IF(S39&gt;75%*T39,"Победитель",IF(S39&gt;50%*T39,"Призёр","Участник"))</f>
        <v>Участник</v>
      </c>
    </row>
    <row r="40" spans="1:22">
      <c r="A40" s="122">
        <v>26</v>
      </c>
      <c r="B40" s="123" t="s">
        <v>81</v>
      </c>
      <c r="C40" s="124" t="s">
        <v>107</v>
      </c>
      <c r="D40" s="124" t="s">
        <v>94</v>
      </c>
      <c r="E40" s="124" t="s">
        <v>39</v>
      </c>
      <c r="F40" s="121" t="str">
        <f>LEFT(C40,1)</f>
        <v>П</v>
      </c>
      <c r="G40" s="121" t="str">
        <f>LEFT(D40,1)</f>
        <v>Н</v>
      </c>
      <c r="H40" s="121" t="str">
        <f>LEFT(E40,1)</f>
        <v>А</v>
      </c>
      <c r="I40" s="61" t="s">
        <v>181</v>
      </c>
      <c r="J40" s="120" t="s">
        <v>74</v>
      </c>
      <c r="K40" s="103">
        <v>7</v>
      </c>
      <c r="L40" s="125" t="s">
        <v>108</v>
      </c>
      <c r="M40" s="109" t="s">
        <v>202</v>
      </c>
      <c r="N40" s="115" t="str">
        <f>CONCATENATE(L40,M40)</f>
        <v>Ф0720О</v>
      </c>
      <c r="O40" s="115" t="str">
        <f>CONCATENATE(B40,"-",F40,G40,H40,"-",I40)</f>
        <v>м-ПНА-14022006</v>
      </c>
      <c r="P40" s="27">
        <v>6</v>
      </c>
      <c r="Q40" s="27">
        <v>0</v>
      </c>
      <c r="R40" s="27"/>
      <c r="S40" s="117">
        <f>SUM(P40:R40)</f>
        <v>6</v>
      </c>
      <c r="T40" s="126">
        <v>22</v>
      </c>
      <c r="U40" s="130">
        <f>S40/T40</f>
        <v>0.27272727272727271</v>
      </c>
      <c r="V40" s="118" t="str">
        <f>IF(S40&gt;75%*T40,"Победитель",IF(S40&gt;50%*T40,"Призёр","Участник"))</f>
        <v>Участник</v>
      </c>
    </row>
    <row r="41" spans="1:22">
      <c r="A41" s="122">
        <v>27</v>
      </c>
      <c r="B41" s="123" t="s">
        <v>29</v>
      </c>
      <c r="C41" s="124" t="s">
        <v>43</v>
      </c>
      <c r="D41" s="124" t="s">
        <v>44</v>
      </c>
      <c r="E41" s="124" t="s">
        <v>45</v>
      </c>
      <c r="F41" s="121" t="str">
        <f>LEFT(C41,1)</f>
        <v>С</v>
      </c>
      <c r="G41" s="121" t="str">
        <f>LEFT(D41,1)</f>
        <v>Б</v>
      </c>
      <c r="H41" s="121" t="str">
        <f>LEFT(E41,1)</f>
        <v>А</v>
      </c>
      <c r="I41" s="58" t="s">
        <v>47</v>
      </c>
      <c r="J41" s="120" t="s">
        <v>35</v>
      </c>
      <c r="K41" s="103">
        <v>7</v>
      </c>
      <c r="L41" s="16" t="s">
        <v>48</v>
      </c>
      <c r="M41" s="109" t="s">
        <v>70</v>
      </c>
      <c r="N41" s="115" t="str">
        <f>CONCATENATE(L41,M41)</f>
        <v>Ф0703У</v>
      </c>
      <c r="O41" s="115" t="str">
        <f>CONCATENATE(B41,"-",F41,G41,H41,"-",I41)</f>
        <v>М-СБА-10082006</v>
      </c>
      <c r="P41" s="62">
        <v>6</v>
      </c>
      <c r="Q41" s="62">
        <v>0</v>
      </c>
      <c r="R41" s="62"/>
      <c r="S41" s="117">
        <f>SUM(P41:R41)</f>
        <v>6</v>
      </c>
      <c r="T41" s="126">
        <v>22</v>
      </c>
      <c r="U41" s="130">
        <f>S41/T41</f>
        <v>0.27272727272727271</v>
      </c>
      <c r="V41" s="118" t="str">
        <f>IF(S41&gt;75%*T41,"Победитель",IF(S41&gt;50%*T41,"Призёр","Участник"))</f>
        <v>Участник</v>
      </c>
    </row>
    <row r="42" spans="1:22">
      <c r="A42" s="122">
        <v>28</v>
      </c>
      <c r="B42" s="123" t="s">
        <v>14</v>
      </c>
      <c r="C42" s="128" t="s">
        <v>586</v>
      </c>
      <c r="D42" s="128" t="s">
        <v>56</v>
      </c>
      <c r="E42" s="128" t="s">
        <v>62</v>
      </c>
      <c r="F42" s="121" t="str">
        <f>LEFT(C42,1)</f>
        <v>Р</v>
      </c>
      <c r="G42" s="121" t="str">
        <f>LEFT(D42,1)</f>
        <v>С</v>
      </c>
      <c r="H42" s="121" t="str">
        <f>LEFT(E42,1)</f>
        <v>А</v>
      </c>
      <c r="I42" s="60" t="s">
        <v>587</v>
      </c>
      <c r="J42" s="120" t="s">
        <v>556</v>
      </c>
      <c r="K42" s="129">
        <v>7</v>
      </c>
      <c r="L42" s="128" t="s">
        <v>452</v>
      </c>
      <c r="M42" s="126" t="s">
        <v>459</v>
      </c>
      <c r="N42" s="115" t="str">
        <f>CONCATENATE(L42,M42)</f>
        <v>Ф0706В</v>
      </c>
      <c r="O42" s="115" t="str">
        <f>CONCATENATE(B42,"-",F42,G42,H42,"-",I42)</f>
        <v>Ж-РСА-20072006</v>
      </c>
      <c r="P42" s="27">
        <v>5</v>
      </c>
      <c r="Q42" s="27">
        <v>0</v>
      </c>
      <c r="R42" s="27"/>
      <c r="S42" s="117">
        <f>SUM(P42:R42)</f>
        <v>5</v>
      </c>
      <c r="T42" s="126">
        <v>22</v>
      </c>
      <c r="U42" s="130">
        <f>S42/T42</f>
        <v>0.22727272727272727</v>
      </c>
      <c r="V42" s="118" t="str">
        <f>IF(S42&gt;75%*T42,"Победитель",IF(S42&gt;50%*T42,"Призёр","Участник"))</f>
        <v>Участник</v>
      </c>
    </row>
    <row r="43" spans="1:22">
      <c r="A43" s="122">
        <v>29</v>
      </c>
      <c r="B43" s="123" t="s">
        <v>14</v>
      </c>
      <c r="C43" s="124" t="s">
        <v>569</v>
      </c>
      <c r="D43" s="124" t="s">
        <v>214</v>
      </c>
      <c r="E43" s="124" t="s">
        <v>162</v>
      </c>
      <c r="F43" s="121" t="str">
        <f>LEFT(C43,1)</f>
        <v>М</v>
      </c>
      <c r="G43" s="121" t="str">
        <f>LEFT(D43,1)</f>
        <v>Е</v>
      </c>
      <c r="H43" s="121" t="str">
        <f>LEFT(E43,1)</f>
        <v>А</v>
      </c>
      <c r="I43" s="58" t="s">
        <v>570</v>
      </c>
      <c r="J43" s="120" t="s">
        <v>556</v>
      </c>
      <c r="K43" s="103">
        <v>7</v>
      </c>
      <c r="L43" s="113" t="s">
        <v>571</v>
      </c>
      <c r="M43" s="126" t="s">
        <v>459</v>
      </c>
      <c r="N43" s="115" t="str">
        <f>CONCATENATE(L43,M43)</f>
        <v>ф0715В</v>
      </c>
      <c r="O43" s="115" t="str">
        <f>CONCATENATE(B43,"-",F43,G43,H43,"-",I43)</f>
        <v>Ж-МЕА-24032006</v>
      </c>
      <c r="P43" s="27">
        <v>5</v>
      </c>
      <c r="Q43" s="27">
        <v>0</v>
      </c>
      <c r="R43" s="27"/>
      <c r="S43" s="117">
        <f>SUM(P43:R43)</f>
        <v>5</v>
      </c>
      <c r="T43" s="126">
        <v>22</v>
      </c>
      <c r="U43" s="130">
        <f>S43/T43</f>
        <v>0.22727272727272727</v>
      </c>
      <c r="V43" s="118" t="str">
        <f>IF(S43&gt;75%*T43,"Победитель",IF(S43&gt;50%*T43,"Призёр","Участник"))</f>
        <v>Участник</v>
      </c>
    </row>
    <row r="44" spans="1:22">
      <c r="A44" s="122">
        <v>30</v>
      </c>
      <c r="B44" s="123" t="s">
        <v>14</v>
      </c>
      <c r="C44" s="124" t="s">
        <v>588</v>
      </c>
      <c r="D44" s="124" t="s">
        <v>245</v>
      </c>
      <c r="E44" s="124" t="s">
        <v>162</v>
      </c>
      <c r="F44" s="121" t="str">
        <f>LEFT(C44,1)</f>
        <v>Д</v>
      </c>
      <c r="G44" s="121" t="str">
        <f>LEFT(D44,1)</f>
        <v>П</v>
      </c>
      <c r="H44" s="121" t="str">
        <f>LEFT(E44,1)</f>
        <v>А</v>
      </c>
      <c r="I44" s="58" t="s">
        <v>589</v>
      </c>
      <c r="J44" s="120" t="s">
        <v>556</v>
      </c>
      <c r="K44" s="123">
        <v>7</v>
      </c>
      <c r="L44" s="125" t="s">
        <v>590</v>
      </c>
      <c r="M44" s="126" t="s">
        <v>459</v>
      </c>
      <c r="N44" s="115" t="str">
        <f>CONCATENATE(L44,M44)</f>
        <v>Ф0719В</v>
      </c>
      <c r="O44" s="115" t="str">
        <f>CONCATENATE(B44,"-",F44,G44,H44,"-",I44)</f>
        <v>Ж-ДПА-20072007</v>
      </c>
      <c r="P44" s="27">
        <v>5</v>
      </c>
      <c r="Q44" s="27">
        <v>0</v>
      </c>
      <c r="R44" s="27"/>
      <c r="S44" s="117">
        <f>SUM(P44:R44)</f>
        <v>5</v>
      </c>
      <c r="T44" s="126">
        <v>22</v>
      </c>
      <c r="U44" s="130">
        <f>S44/T44</f>
        <v>0.22727272727272727</v>
      </c>
      <c r="V44" s="118" t="str">
        <f>IF(S44&gt;75%*T44,"Победитель",IF(S44&gt;50%*T44,"Призёр","Участник"))</f>
        <v>Участник</v>
      </c>
    </row>
    <row r="45" spans="1:22">
      <c r="A45" s="122">
        <v>31</v>
      </c>
      <c r="B45" s="103" t="s">
        <v>29</v>
      </c>
      <c r="C45" s="125" t="s">
        <v>453</v>
      </c>
      <c r="D45" s="17" t="s">
        <v>121</v>
      </c>
      <c r="E45" s="17" t="s">
        <v>304</v>
      </c>
      <c r="F45" s="121" t="str">
        <f>LEFT(C45,1)</f>
        <v>А</v>
      </c>
      <c r="G45" s="121" t="str">
        <f>LEFT(D45,1)</f>
        <v>Е</v>
      </c>
      <c r="H45" s="121" t="str">
        <f>LEFT(E45,1)</f>
        <v>Д</v>
      </c>
      <c r="I45" s="65" t="s">
        <v>455</v>
      </c>
      <c r="J45" s="18" t="s">
        <v>456</v>
      </c>
      <c r="K45" s="103">
        <v>7</v>
      </c>
      <c r="L45" s="113" t="s">
        <v>36</v>
      </c>
      <c r="M45" s="126" t="s">
        <v>454</v>
      </c>
      <c r="N45" s="115" t="str">
        <f>CONCATENATE(L45,M45)</f>
        <v>Ф0701Е</v>
      </c>
      <c r="O45" s="115" t="str">
        <f>CONCATENATE(B45,"-",F45,G45,H45,"-",I45)</f>
        <v>М-АЕД-13.06.2007</v>
      </c>
      <c r="P45" s="62">
        <v>5</v>
      </c>
      <c r="Q45" s="62">
        <v>0</v>
      </c>
      <c r="R45" s="27"/>
      <c r="S45" s="117">
        <f>SUM(P45:R45)</f>
        <v>5</v>
      </c>
      <c r="T45" s="126">
        <v>22</v>
      </c>
      <c r="U45" s="130">
        <f>S45/T45</f>
        <v>0.22727272727272727</v>
      </c>
      <c r="V45" s="118" t="str">
        <f>IF(S45&gt;75%*T45,"Победитель",IF(S45&gt;50%*T45,"Призёр","Участник"))</f>
        <v>Участник</v>
      </c>
    </row>
    <row r="46" spans="1:22">
      <c r="A46" s="122">
        <v>32</v>
      </c>
      <c r="B46" s="128" t="s">
        <v>275</v>
      </c>
      <c r="C46" s="128" t="s">
        <v>277</v>
      </c>
      <c r="D46" s="128" t="s">
        <v>278</v>
      </c>
      <c r="E46" s="128" t="s">
        <v>279</v>
      </c>
      <c r="F46" s="121" t="str">
        <f>LEFT(C46,1)</f>
        <v>Н</v>
      </c>
      <c r="G46" s="121" t="str">
        <f>LEFT(D46,1)</f>
        <v>А</v>
      </c>
      <c r="H46" s="121" t="str">
        <f>LEFT(E46,1)</f>
        <v>М</v>
      </c>
      <c r="I46" s="60" t="s">
        <v>280</v>
      </c>
      <c r="J46" s="128" t="s">
        <v>274</v>
      </c>
      <c r="K46" s="128">
        <v>7</v>
      </c>
      <c r="L46" s="16" t="s">
        <v>42</v>
      </c>
      <c r="M46" s="126" t="s">
        <v>33</v>
      </c>
      <c r="N46" s="115" t="str">
        <f>CONCATENATE(L46,M46)</f>
        <v>Ф0702К</v>
      </c>
      <c r="O46" s="115" t="str">
        <f>CONCATENATE(B46,"-",F46,G46,H46,"-",I46)</f>
        <v>м -НАМ-01022006</v>
      </c>
      <c r="P46" s="27">
        <v>5</v>
      </c>
      <c r="Q46" s="27">
        <v>0</v>
      </c>
      <c r="R46" s="27"/>
      <c r="S46" s="117">
        <f>SUM(P46:R46)</f>
        <v>5</v>
      </c>
      <c r="T46" s="126">
        <v>22</v>
      </c>
      <c r="U46" s="130">
        <f>S46/T46</f>
        <v>0.22727272727272727</v>
      </c>
      <c r="V46" s="118" t="str">
        <f>IF(S46&gt;75%*T46,"Победитель",IF(S46&gt;50%*T46,"Призёр","Участник"))</f>
        <v>Участник</v>
      </c>
    </row>
    <row r="47" spans="1:22">
      <c r="A47" s="122">
        <v>33</v>
      </c>
      <c r="B47" s="123" t="s">
        <v>81</v>
      </c>
      <c r="C47" s="123" t="s">
        <v>441</v>
      </c>
      <c r="D47" s="123" t="s">
        <v>395</v>
      </c>
      <c r="E47" s="123" t="s">
        <v>442</v>
      </c>
      <c r="F47" s="121" t="str">
        <f>LEFT(C47,1)</f>
        <v>Х</v>
      </c>
      <c r="G47" s="121" t="str">
        <f>LEFT(D47,1)</f>
        <v>Д</v>
      </c>
      <c r="H47" s="121" t="str">
        <f>LEFT(E47,1)</f>
        <v>А</v>
      </c>
      <c r="I47" s="66" t="s">
        <v>443</v>
      </c>
      <c r="J47" s="123" t="s">
        <v>362</v>
      </c>
      <c r="K47" s="2">
        <v>7</v>
      </c>
      <c r="L47" s="128" t="s">
        <v>42</v>
      </c>
      <c r="M47" s="126" t="s">
        <v>29</v>
      </c>
      <c r="N47" s="115" t="str">
        <f>CONCATENATE(L47,M47)</f>
        <v>Ф0702М</v>
      </c>
      <c r="O47" s="115" t="str">
        <f>CONCATENATE(B47,"-",F47,G47,H47,"-",I47)</f>
        <v>м-ХДА-11072006</v>
      </c>
      <c r="P47" s="27">
        <v>5</v>
      </c>
      <c r="Q47" s="27">
        <v>0</v>
      </c>
      <c r="R47" s="27"/>
      <c r="S47" s="117">
        <f>SUM(P47:R47)</f>
        <v>5</v>
      </c>
      <c r="T47" s="126">
        <v>22</v>
      </c>
      <c r="U47" s="130">
        <f>S47/T47</f>
        <v>0.22727272727272727</v>
      </c>
      <c r="V47" s="118" t="str">
        <f>IF(S47&gt;75%*T47,"Победитель",IF(S47&gt;50%*T47,"Призёр","Участник"))</f>
        <v>Участник</v>
      </c>
    </row>
    <row r="48" spans="1:22">
      <c r="A48" s="122">
        <v>34</v>
      </c>
      <c r="B48" s="123" t="s">
        <v>81</v>
      </c>
      <c r="C48" s="123" t="s">
        <v>444</v>
      </c>
      <c r="D48" s="123" t="s">
        <v>83</v>
      </c>
      <c r="E48" s="123" t="s">
        <v>45</v>
      </c>
      <c r="F48" s="121" t="str">
        <f>LEFT(C48,1)</f>
        <v>К</v>
      </c>
      <c r="G48" s="121" t="str">
        <f>LEFT(D48,1)</f>
        <v>А</v>
      </c>
      <c r="H48" s="121" t="str">
        <f>LEFT(E48,1)</f>
        <v>А</v>
      </c>
      <c r="I48" s="66" t="s">
        <v>445</v>
      </c>
      <c r="J48" s="123" t="s">
        <v>362</v>
      </c>
      <c r="K48" s="2">
        <v>7</v>
      </c>
      <c r="L48" s="128" t="s">
        <v>48</v>
      </c>
      <c r="M48" s="126" t="s">
        <v>29</v>
      </c>
      <c r="N48" s="115" t="str">
        <f>CONCATENATE(L48,M48)</f>
        <v>Ф0703М</v>
      </c>
      <c r="O48" s="115" t="str">
        <f>CONCATENATE(B48,"-",F48,G48,H48,"-",I48)</f>
        <v>м-КАА-07052006</v>
      </c>
      <c r="P48" s="27">
        <v>5</v>
      </c>
      <c r="Q48" s="27">
        <v>0</v>
      </c>
      <c r="R48" s="27"/>
      <c r="S48" s="117">
        <f>SUM(P48:R48)</f>
        <v>5</v>
      </c>
      <c r="T48" s="126">
        <v>22</v>
      </c>
      <c r="U48" s="130">
        <f>S48/T48</f>
        <v>0.22727272727272727</v>
      </c>
      <c r="V48" s="118" t="str">
        <f>IF(S48&gt;75%*T48,"Победитель",IF(S48&gt;50%*T48,"Призёр","Участник"))</f>
        <v>Участник</v>
      </c>
    </row>
    <row r="49" spans="1:22">
      <c r="A49" s="122">
        <v>35</v>
      </c>
      <c r="B49" s="123" t="s">
        <v>81</v>
      </c>
      <c r="C49" s="123" t="s">
        <v>446</v>
      </c>
      <c r="D49" s="123" t="s">
        <v>331</v>
      </c>
      <c r="E49" s="123" t="s">
        <v>98</v>
      </c>
      <c r="F49" s="121" t="str">
        <f>LEFT(C49,1)</f>
        <v>М</v>
      </c>
      <c r="G49" s="121" t="str">
        <f>LEFT(D49,1)</f>
        <v>М</v>
      </c>
      <c r="H49" s="121" t="str">
        <f>LEFT(E49,1)</f>
        <v>С</v>
      </c>
      <c r="I49" s="66" t="s">
        <v>447</v>
      </c>
      <c r="J49" s="123" t="s">
        <v>362</v>
      </c>
      <c r="K49" s="2">
        <v>7</v>
      </c>
      <c r="L49" s="128" t="s">
        <v>206</v>
      </c>
      <c r="M49" s="126" t="s">
        <v>29</v>
      </c>
      <c r="N49" s="115" t="str">
        <f>CONCATENATE(L49,M49)</f>
        <v>Ф0704М</v>
      </c>
      <c r="O49" s="115" t="str">
        <f>CONCATENATE(B49,"-",F49,G49,H49,"-",I49)</f>
        <v>м-ММС-19032006</v>
      </c>
      <c r="P49" s="27">
        <v>3</v>
      </c>
      <c r="Q49" s="27">
        <v>2</v>
      </c>
      <c r="R49" s="27">
        <v>0</v>
      </c>
      <c r="S49" s="117">
        <f>SUM(P49:R49)</f>
        <v>5</v>
      </c>
      <c r="T49" s="126">
        <v>22</v>
      </c>
      <c r="U49" s="130">
        <f>S49/T49</f>
        <v>0.22727272727272727</v>
      </c>
      <c r="V49" s="118" t="str">
        <f>IF(S49&gt;75%*T49,"Победитель",IF(S49&gt;50%*T49,"Призёр","Участник"))</f>
        <v>Участник</v>
      </c>
    </row>
    <row r="50" spans="1:22">
      <c r="A50" s="122">
        <v>36</v>
      </c>
      <c r="B50" s="123" t="s">
        <v>76</v>
      </c>
      <c r="C50" s="123" t="s">
        <v>132</v>
      </c>
      <c r="D50" s="123" t="s">
        <v>110</v>
      </c>
      <c r="E50" s="123" t="s">
        <v>57</v>
      </c>
      <c r="F50" s="121" t="str">
        <f>LEFT(C50,1)</f>
        <v>С</v>
      </c>
      <c r="G50" s="121" t="str">
        <f>LEFT(D50,1)</f>
        <v>С</v>
      </c>
      <c r="H50" s="121" t="str">
        <f>LEFT(E50,1)</f>
        <v>С</v>
      </c>
      <c r="I50" s="59" t="s">
        <v>188</v>
      </c>
      <c r="J50" s="120" t="s">
        <v>74</v>
      </c>
      <c r="K50" s="103">
        <v>7</v>
      </c>
      <c r="L50" s="128" t="s">
        <v>133</v>
      </c>
      <c r="M50" s="109" t="s">
        <v>202</v>
      </c>
      <c r="N50" s="115" t="str">
        <f>CONCATENATE(L50,M50)</f>
        <v>Ф0713О</v>
      </c>
      <c r="O50" s="115" t="str">
        <f>CONCATENATE(B50,"-",F50,G50,H50,"-",I50)</f>
        <v>ж-ССС-05042006</v>
      </c>
      <c r="P50" s="27">
        <v>4</v>
      </c>
      <c r="Q50" s="27">
        <v>1</v>
      </c>
      <c r="R50" s="27"/>
      <c r="S50" s="117">
        <f>SUM(P50:R50)</f>
        <v>5</v>
      </c>
      <c r="T50" s="126">
        <v>22</v>
      </c>
      <c r="U50" s="130">
        <f>S50/T50</f>
        <v>0.22727272727272727</v>
      </c>
      <c r="V50" s="118" t="str">
        <f>IF(S50&gt;75%*T50,"Победитель",IF(S50&gt;50%*T50,"Призёр","Участник"))</f>
        <v>Участник</v>
      </c>
    </row>
    <row r="51" spans="1:22">
      <c r="A51" s="122">
        <v>37</v>
      </c>
      <c r="B51" s="123" t="s">
        <v>29</v>
      </c>
      <c r="C51" s="124" t="s">
        <v>37</v>
      </c>
      <c r="D51" s="124" t="s">
        <v>38</v>
      </c>
      <c r="E51" s="124" t="s">
        <v>39</v>
      </c>
      <c r="F51" s="121" t="str">
        <f>LEFT(C51,1)</f>
        <v>П</v>
      </c>
      <c r="G51" s="121" t="str">
        <f>LEFT(D51,1)</f>
        <v>А</v>
      </c>
      <c r="H51" s="121" t="str">
        <f>LEFT(E51,1)</f>
        <v>А</v>
      </c>
      <c r="I51" s="58" t="s">
        <v>41</v>
      </c>
      <c r="J51" s="120" t="s">
        <v>35</v>
      </c>
      <c r="K51" s="103">
        <v>7</v>
      </c>
      <c r="L51" s="113" t="s">
        <v>42</v>
      </c>
      <c r="M51" s="109" t="s">
        <v>70</v>
      </c>
      <c r="N51" s="115" t="str">
        <f>CONCATENATE(L51,M51)</f>
        <v>Ф0702У</v>
      </c>
      <c r="O51" s="115" t="str">
        <f>CONCATENATE(B51,"-",F51,G51,H51,"-",I51)</f>
        <v>М-ПАА-01082006</v>
      </c>
      <c r="P51" s="62">
        <v>5</v>
      </c>
      <c r="Q51" s="62">
        <v>0</v>
      </c>
      <c r="R51" s="62"/>
      <c r="S51" s="117">
        <f>SUM(P51:R51)</f>
        <v>5</v>
      </c>
      <c r="T51" s="126">
        <v>22</v>
      </c>
      <c r="U51" s="130">
        <f>S51/T51</f>
        <v>0.22727272727272727</v>
      </c>
      <c r="V51" s="118" t="str">
        <f>IF(S51&gt;75%*T51,"Победитель",IF(S51&gt;50%*T51,"Призёр","Участник"))</f>
        <v>Участник</v>
      </c>
    </row>
    <row r="52" spans="1:22">
      <c r="A52" s="122">
        <v>38</v>
      </c>
      <c r="B52" s="4" t="s">
        <v>81</v>
      </c>
      <c r="C52" s="5" t="s">
        <v>203</v>
      </c>
      <c r="D52" s="6" t="s">
        <v>204</v>
      </c>
      <c r="E52" s="6" t="s">
        <v>51</v>
      </c>
      <c r="F52" s="121" t="str">
        <f>LEFT(C52,1)</f>
        <v>Ж</v>
      </c>
      <c r="G52" s="121" t="str">
        <f>LEFT(D52,1)</f>
        <v>Л</v>
      </c>
      <c r="H52" s="121" t="str">
        <f>LEFT(E52,1)</f>
        <v>М</v>
      </c>
      <c r="I52" s="67" t="s">
        <v>228</v>
      </c>
      <c r="J52" s="7" t="s">
        <v>205</v>
      </c>
      <c r="K52" s="4">
        <v>7</v>
      </c>
      <c r="L52" s="8" t="s">
        <v>206</v>
      </c>
      <c r="M52" s="126" t="s">
        <v>189</v>
      </c>
      <c r="N52" s="115" t="str">
        <f>CONCATENATE(L52,M52)</f>
        <v>Ф0704Ч</v>
      </c>
      <c r="O52" s="115" t="str">
        <f>CONCATENATE(B52,"-",F52,G52,H52,"-",I52)</f>
        <v>м-ЖЛМ-06072007</v>
      </c>
      <c r="P52" s="27">
        <v>4</v>
      </c>
      <c r="Q52" s="27">
        <v>1</v>
      </c>
      <c r="R52" s="27"/>
      <c r="S52" s="117">
        <f>SUM(P52:R52)</f>
        <v>5</v>
      </c>
      <c r="T52" s="126">
        <v>22</v>
      </c>
      <c r="U52" s="130">
        <f>S52/T52</f>
        <v>0.22727272727272727</v>
      </c>
      <c r="V52" s="118" t="str">
        <f>IF(S52&gt;75%*T52,"Победитель",IF(S52&gt;50%*T52,"Призёр","Участник"))</f>
        <v>Участник</v>
      </c>
    </row>
    <row r="53" spans="1:22">
      <c r="A53" s="122">
        <v>39</v>
      </c>
      <c r="B53" s="123" t="s">
        <v>14</v>
      </c>
      <c r="C53" s="123" t="s">
        <v>722</v>
      </c>
      <c r="D53" s="123" t="s">
        <v>723</v>
      </c>
      <c r="E53" s="123" t="s">
        <v>115</v>
      </c>
      <c r="F53" s="121" t="str">
        <f>LEFT(C53,1)</f>
        <v>Ф</v>
      </c>
      <c r="G53" s="121" t="str">
        <f>LEFT(D53,1)</f>
        <v>О</v>
      </c>
      <c r="H53" s="121" t="str">
        <f>LEFT(E53,1)</f>
        <v>Р</v>
      </c>
      <c r="I53" s="131" t="s">
        <v>724</v>
      </c>
      <c r="J53" s="113" t="s">
        <v>716</v>
      </c>
      <c r="K53" s="123">
        <v>7</v>
      </c>
      <c r="L53" s="128" t="s">
        <v>206</v>
      </c>
      <c r="M53" s="126" t="s">
        <v>736</v>
      </c>
      <c r="N53" s="122" t="str">
        <f>CONCATENATE(L53,M53)</f>
        <v>Ф0704Л</v>
      </c>
      <c r="O53" s="115" t="str">
        <f>CONCATENATE(B53,"-",F53,G53,H53,"-",I53)</f>
        <v>Ж-ФОР-21122005</v>
      </c>
      <c r="P53" s="100">
        <v>5</v>
      </c>
      <c r="Q53" s="100">
        <v>0</v>
      </c>
      <c r="R53" s="100">
        <v>0</v>
      </c>
      <c r="S53" s="117">
        <f>SUM(P53:R53)</f>
        <v>5</v>
      </c>
      <c r="T53" s="126">
        <v>22</v>
      </c>
      <c r="U53" s="130">
        <f>S53/T53</f>
        <v>0.22727272727272727</v>
      </c>
      <c r="V53" s="118" t="str">
        <f>IF(S53&gt;75%*T53,"Победитель",IF(S53&gt;50%*T53,"Призёр","Участник"))</f>
        <v>Участник</v>
      </c>
    </row>
    <row r="54" spans="1:22">
      <c r="A54" s="122">
        <v>40</v>
      </c>
      <c r="B54" s="123" t="s">
        <v>14</v>
      </c>
      <c r="C54" s="123" t="s">
        <v>733</v>
      </c>
      <c r="D54" s="123" t="s">
        <v>314</v>
      </c>
      <c r="E54" s="123" t="s">
        <v>57</v>
      </c>
      <c r="F54" s="123" t="s">
        <v>734</v>
      </c>
      <c r="G54" s="123" t="s">
        <v>33</v>
      </c>
      <c r="H54" s="123" t="s">
        <v>23</v>
      </c>
      <c r="I54" s="66" t="s">
        <v>735</v>
      </c>
      <c r="J54" s="123" t="s">
        <v>732</v>
      </c>
      <c r="K54" s="2">
        <v>7</v>
      </c>
      <c r="L54" s="128" t="s">
        <v>36</v>
      </c>
      <c r="M54" s="126" t="s">
        <v>734</v>
      </c>
      <c r="N54" s="122" t="str">
        <f>CONCATENATE(L54,M54)</f>
        <v>Ф0701Н</v>
      </c>
      <c r="O54" s="115" t="str">
        <f>CONCATENATE(B54,"-",F54,G54,H54,"-",I54)</f>
        <v>Ж-НКС-13.08.2006</v>
      </c>
      <c r="P54" s="27">
        <v>5</v>
      </c>
      <c r="Q54" s="27">
        <v>0</v>
      </c>
      <c r="R54" s="27">
        <v>0</v>
      </c>
      <c r="S54" s="117">
        <f>SUM(P54:R54)</f>
        <v>5</v>
      </c>
      <c r="T54" s="126">
        <v>22</v>
      </c>
      <c r="U54" s="130">
        <f>S54/T54</f>
        <v>0.22727272727272727</v>
      </c>
      <c r="V54" s="118" t="str">
        <f>IF(S54&gt;75%*T54,"Победитель",IF(S54&gt;50%*T54,"Призёр","Участник"))</f>
        <v>Участник</v>
      </c>
    </row>
    <row r="55" spans="1:22">
      <c r="A55" s="122">
        <v>41</v>
      </c>
      <c r="B55" s="25" t="s">
        <v>29</v>
      </c>
      <c r="C55" s="21" t="s">
        <v>238</v>
      </c>
      <c r="D55" s="21" t="s">
        <v>121</v>
      </c>
      <c r="E55" s="21" t="s">
        <v>239</v>
      </c>
      <c r="F55" s="121" t="str">
        <f>LEFT(C55,1)</f>
        <v>П</v>
      </c>
      <c r="G55" s="121" t="str">
        <f>LEFT(D55,1)</f>
        <v>Е</v>
      </c>
      <c r="H55" s="121" t="str">
        <f>LEFT(E55,1)</f>
        <v>И</v>
      </c>
      <c r="I55" s="28" t="s">
        <v>241</v>
      </c>
      <c r="J55" s="23" t="s">
        <v>240</v>
      </c>
      <c r="K55" s="25">
        <v>7</v>
      </c>
      <c r="L55" s="29" t="s">
        <v>36</v>
      </c>
      <c r="M55" s="126" t="s">
        <v>46</v>
      </c>
      <c r="N55" s="115" t="str">
        <f>CONCATENATE(L55,M55)</f>
        <v>Ф0701Б</v>
      </c>
      <c r="O55" s="115" t="str">
        <f>CONCATENATE(B55,"-",F55,G55,H55,"-",I55)</f>
        <v>М-ПЕИ-21062006</v>
      </c>
      <c r="P55" s="22">
        <v>4</v>
      </c>
      <c r="Q55" s="22">
        <v>0</v>
      </c>
      <c r="R55" s="22"/>
      <c r="S55" s="117">
        <f>SUM(P55:R55)</f>
        <v>4</v>
      </c>
      <c r="T55" s="126">
        <v>22</v>
      </c>
      <c r="U55" s="130">
        <f>S55/T55</f>
        <v>0.18181818181818182</v>
      </c>
      <c r="V55" s="118" t="str">
        <f>IF(S55&gt;75%*T55,"Победитель",IF(S55&gt;50%*T55,"Призёр","Участник"))</f>
        <v>Участник</v>
      </c>
    </row>
    <row r="56" spans="1:22">
      <c r="A56" s="122">
        <v>42</v>
      </c>
      <c r="B56" s="123" t="s">
        <v>14</v>
      </c>
      <c r="C56" s="124" t="s">
        <v>572</v>
      </c>
      <c r="D56" s="124" t="s">
        <v>573</v>
      </c>
      <c r="E56" s="124" t="s">
        <v>111</v>
      </c>
      <c r="F56" s="121" t="str">
        <f>LEFT(C56,1)</f>
        <v>С</v>
      </c>
      <c r="G56" s="121" t="str">
        <f>LEFT(D56,1)</f>
        <v>К</v>
      </c>
      <c r="H56" s="121" t="str">
        <f>LEFT(E56,1)</f>
        <v>М</v>
      </c>
      <c r="I56" s="58" t="s">
        <v>574</v>
      </c>
      <c r="J56" s="120" t="s">
        <v>556</v>
      </c>
      <c r="K56" s="103">
        <v>7</v>
      </c>
      <c r="L56" s="133" t="s">
        <v>206</v>
      </c>
      <c r="M56" s="126" t="s">
        <v>459</v>
      </c>
      <c r="N56" s="115" t="str">
        <f>CONCATENATE(L56,M56)</f>
        <v>Ф0704В</v>
      </c>
      <c r="O56" s="115" t="str">
        <f>CONCATENATE(B56,"-",F56,G56,H56,"-",I56)</f>
        <v>Ж-СКМ-03092006</v>
      </c>
      <c r="P56" s="27">
        <v>4</v>
      </c>
      <c r="Q56" s="27">
        <v>0</v>
      </c>
      <c r="R56" s="27"/>
      <c r="S56" s="117">
        <f>SUM(P56:R56)</f>
        <v>4</v>
      </c>
      <c r="T56" s="126">
        <v>22</v>
      </c>
      <c r="U56" s="130">
        <f>S56/T56</f>
        <v>0.18181818181818182</v>
      </c>
      <c r="V56" s="118" t="str">
        <f>IF(S56&gt;75%*T56,"Победитель",IF(S56&gt;50%*T56,"Призёр","Участник"))</f>
        <v>Участник</v>
      </c>
    </row>
    <row r="57" spans="1:22">
      <c r="A57" s="122">
        <v>43</v>
      </c>
      <c r="B57" s="123" t="s">
        <v>14</v>
      </c>
      <c r="C57" s="123" t="s">
        <v>668</v>
      </c>
      <c r="D57" s="123" t="s">
        <v>669</v>
      </c>
      <c r="E57" s="123" t="s">
        <v>224</v>
      </c>
      <c r="F57" s="121" t="str">
        <f>LEFT(C57,1)</f>
        <v>Ш</v>
      </c>
      <c r="G57" s="121" t="str">
        <f>LEFT(D57,1)</f>
        <v>С</v>
      </c>
      <c r="H57" s="121" t="str">
        <f>LEFT(E57,1)</f>
        <v>В</v>
      </c>
      <c r="I57" s="59" t="s">
        <v>670</v>
      </c>
      <c r="J57" s="120" t="s">
        <v>556</v>
      </c>
      <c r="K57" s="123">
        <v>7</v>
      </c>
      <c r="L57" s="128" t="s">
        <v>671</v>
      </c>
      <c r="M57" s="126" t="s">
        <v>459</v>
      </c>
      <c r="N57" s="115" t="str">
        <f>CONCATENATE(L57,M57)</f>
        <v>Ф0708В</v>
      </c>
      <c r="O57" s="115" t="str">
        <f>CONCATENATE(B57,"-",F57,G57,H57,"-",I57)</f>
        <v>Ж-ШСВ-23042006</v>
      </c>
      <c r="P57" s="27">
        <v>4</v>
      </c>
      <c r="Q57" s="27">
        <v>0</v>
      </c>
      <c r="R57" s="27"/>
      <c r="S57" s="117">
        <f>SUM(P57:R57)</f>
        <v>4</v>
      </c>
      <c r="T57" s="126">
        <v>22</v>
      </c>
      <c r="U57" s="130">
        <f>S57/T57</f>
        <v>0.18181818181818182</v>
      </c>
      <c r="V57" s="118" t="str">
        <f>IF(S57&gt;75%*T57,"Победитель",IF(S57&gt;50%*T57,"Призёр","Участник"))</f>
        <v>Участник</v>
      </c>
    </row>
    <row r="58" spans="1:22">
      <c r="A58" s="122">
        <v>44</v>
      </c>
      <c r="B58" s="123" t="s">
        <v>14</v>
      </c>
      <c r="C58" s="124" t="s">
        <v>575</v>
      </c>
      <c r="D58" s="124" t="s">
        <v>245</v>
      </c>
      <c r="E58" s="124" t="s">
        <v>576</v>
      </c>
      <c r="F58" s="121" t="str">
        <f>LEFT(C58,1)</f>
        <v>Д</v>
      </c>
      <c r="G58" s="121" t="str">
        <f>LEFT(D58,1)</f>
        <v>П</v>
      </c>
      <c r="H58" s="121" t="str">
        <f>LEFT(E58,1)</f>
        <v>М</v>
      </c>
      <c r="I58" s="58" t="s">
        <v>577</v>
      </c>
      <c r="J58" s="120" t="s">
        <v>556</v>
      </c>
      <c r="K58" s="103">
        <v>7</v>
      </c>
      <c r="L58" s="133" t="s">
        <v>578</v>
      </c>
      <c r="M58" s="126" t="s">
        <v>459</v>
      </c>
      <c r="N58" s="115" t="str">
        <f>CONCATENATE(L58,M58)</f>
        <v>ф0712В</v>
      </c>
      <c r="O58" s="115" t="str">
        <f>CONCATENATE(B58,"-",F58,G58,H58,"-",I58)</f>
        <v>Ж-ДПМ-19012007</v>
      </c>
      <c r="P58" s="27">
        <v>4</v>
      </c>
      <c r="Q58" s="27">
        <v>0</v>
      </c>
      <c r="R58" s="27"/>
      <c r="S58" s="117">
        <f>SUM(P58:R58)</f>
        <v>4</v>
      </c>
      <c r="T58" s="126">
        <v>22</v>
      </c>
      <c r="U58" s="130">
        <f>S58/T58</f>
        <v>0.18181818181818182</v>
      </c>
      <c r="V58" s="118" t="str">
        <f>IF(S58&gt;75%*T58,"Победитель",IF(S58&gt;50%*T58,"Призёр","Участник"))</f>
        <v>Участник</v>
      </c>
    </row>
    <row r="59" spans="1:22">
      <c r="A59" s="122">
        <v>45</v>
      </c>
      <c r="B59" s="123" t="s">
        <v>14</v>
      </c>
      <c r="C59" s="125" t="s">
        <v>566</v>
      </c>
      <c r="D59" s="124" t="s">
        <v>151</v>
      </c>
      <c r="E59" s="124" t="s">
        <v>162</v>
      </c>
      <c r="F59" s="121" t="str">
        <f>LEFT(C59,1)</f>
        <v>Е</v>
      </c>
      <c r="G59" s="121" t="str">
        <f>LEFT(D59,1)</f>
        <v>В</v>
      </c>
      <c r="H59" s="121" t="str">
        <f>LEFT(E59,1)</f>
        <v>А</v>
      </c>
      <c r="I59" s="58" t="s">
        <v>567</v>
      </c>
      <c r="J59" s="120" t="s">
        <v>556</v>
      </c>
      <c r="K59" s="103">
        <v>7</v>
      </c>
      <c r="L59" s="113" t="s">
        <v>568</v>
      </c>
      <c r="M59" s="126" t="s">
        <v>459</v>
      </c>
      <c r="N59" s="115" t="str">
        <f>CONCATENATE(L59,M59)</f>
        <v>ф0716В</v>
      </c>
      <c r="O59" s="115" t="str">
        <f>CONCATENATE(B59,"-",F59,G59,H59,"-",I59)</f>
        <v>Ж-ЕВА-25042006</v>
      </c>
      <c r="P59" s="27">
        <v>4</v>
      </c>
      <c r="Q59" s="27">
        <v>0</v>
      </c>
      <c r="R59" s="27"/>
      <c r="S59" s="117">
        <f>SUM(P59:R59)</f>
        <v>4</v>
      </c>
      <c r="T59" s="126">
        <v>22</v>
      </c>
      <c r="U59" s="130">
        <f>S59/T59</f>
        <v>0.18181818181818182</v>
      </c>
      <c r="V59" s="118" t="str">
        <f>IF(S59&gt;75%*T59,"Победитель",IF(S59&gt;50%*T59,"Призёр","Участник"))</f>
        <v>Участник</v>
      </c>
    </row>
    <row r="60" spans="1:22">
      <c r="A60" s="122">
        <v>46</v>
      </c>
      <c r="B60" s="123" t="s">
        <v>29</v>
      </c>
      <c r="C60" s="123" t="s">
        <v>672</v>
      </c>
      <c r="D60" s="123" t="s">
        <v>165</v>
      </c>
      <c r="E60" s="123" t="s">
        <v>296</v>
      </c>
      <c r="F60" s="121" t="str">
        <f>LEFT(C60,1)</f>
        <v>Н</v>
      </c>
      <c r="G60" s="121" t="str">
        <f>LEFT(D60,1)</f>
        <v>И</v>
      </c>
      <c r="H60" s="121" t="str">
        <f>LEFT(E60,1)</f>
        <v>Ю</v>
      </c>
      <c r="I60" s="59" t="s">
        <v>673</v>
      </c>
      <c r="J60" s="120" t="s">
        <v>556</v>
      </c>
      <c r="K60" s="123">
        <v>7</v>
      </c>
      <c r="L60" s="128" t="s">
        <v>152</v>
      </c>
      <c r="M60" s="126" t="s">
        <v>459</v>
      </c>
      <c r="N60" s="115" t="str">
        <f>CONCATENATE(L60,M60)</f>
        <v>Ф0725В</v>
      </c>
      <c r="O60" s="115" t="str">
        <f>CONCATENATE(B60,"-",F60,G60,H60,"-",I60)</f>
        <v>М-НИЮ-04082006</v>
      </c>
      <c r="P60" s="27">
        <v>4</v>
      </c>
      <c r="Q60" s="27">
        <v>0</v>
      </c>
      <c r="R60" s="27"/>
      <c r="S60" s="117">
        <f>SUM(P60:R60)</f>
        <v>4</v>
      </c>
      <c r="T60" s="126">
        <v>22</v>
      </c>
      <c r="U60" s="130">
        <f>S60/T60</f>
        <v>0.18181818181818182</v>
      </c>
      <c r="V60" s="118" t="str">
        <f>IF(S60&gt;75%*T60,"Победитель",IF(S60&gt;50%*T60,"Призёр","Участник"))</f>
        <v>Участник</v>
      </c>
    </row>
    <row r="61" spans="1:22">
      <c r="A61" s="122">
        <v>47</v>
      </c>
      <c r="B61" s="128" t="s">
        <v>275</v>
      </c>
      <c r="C61" s="128" t="s">
        <v>276</v>
      </c>
      <c r="D61" s="128" t="s">
        <v>266</v>
      </c>
      <c r="E61" s="128" t="s">
        <v>88</v>
      </c>
      <c r="F61" s="121" t="str">
        <f>LEFT(C61,1)</f>
        <v>Т</v>
      </c>
      <c r="G61" s="121" t="str">
        <f>LEFT(D61,1)</f>
        <v>Н</v>
      </c>
      <c r="H61" s="121" t="str">
        <f>LEFT(E61,1)</f>
        <v>Н</v>
      </c>
      <c r="I61" s="60">
        <v>30072006</v>
      </c>
      <c r="J61" s="128" t="s">
        <v>274</v>
      </c>
      <c r="K61" s="128">
        <v>7</v>
      </c>
      <c r="L61" s="16" t="s">
        <v>36</v>
      </c>
      <c r="M61" s="126" t="s">
        <v>33</v>
      </c>
      <c r="N61" s="115" t="str">
        <f>CONCATENATE(L61,M61)</f>
        <v>Ф0701К</v>
      </c>
      <c r="O61" s="115" t="str">
        <f>CONCATENATE(B61,"-",F61,G61,H61,"-",I61)</f>
        <v>м -ТНН-30072006</v>
      </c>
      <c r="P61" s="27">
        <v>4</v>
      </c>
      <c r="Q61" s="27">
        <v>0</v>
      </c>
      <c r="R61" s="27"/>
      <c r="S61" s="117">
        <f>SUM(P61:R61)</f>
        <v>4</v>
      </c>
      <c r="T61" s="126">
        <v>22</v>
      </c>
      <c r="U61" s="130">
        <f>S61/T61</f>
        <v>0.18181818181818182</v>
      </c>
      <c r="V61" s="118" t="str">
        <f>IF(S61&gt;75%*T61,"Победитель",IF(S61&gt;50%*T61,"Призёр","Участник"))</f>
        <v>Участник</v>
      </c>
    </row>
    <row r="62" spans="1:22">
      <c r="A62" s="122">
        <v>48</v>
      </c>
      <c r="B62" s="24" t="s">
        <v>29</v>
      </c>
      <c r="C62" s="24" t="s">
        <v>684</v>
      </c>
      <c r="D62" s="24" t="s">
        <v>38</v>
      </c>
      <c r="E62" s="24" t="s">
        <v>98</v>
      </c>
      <c r="F62" s="121" t="str">
        <f>LEFT(C62,1)</f>
        <v>З</v>
      </c>
      <c r="G62" s="121" t="str">
        <f>LEFT(D62,1)</f>
        <v>А</v>
      </c>
      <c r="H62" s="121" t="str">
        <f>LEFT(E62,1)</f>
        <v>С</v>
      </c>
      <c r="I62" s="95">
        <v>26022006</v>
      </c>
      <c r="J62" s="24" t="s">
        <v>683</v>
      </c>
      <c r="K62" s="93">
        <v>7</v>
      </c>
      <c r="L62" s="94" t="s">
        <v>42</v>
      </c>
      <c r="M62" s="126" t="s">
        <v>23</v>
      </c>
      <c r="N62" s="122" t="str">
        <f>CONCATENATE(L62,M62)</f>
        <v>Ф0702С</v>
      </c>
      <c r="O62" s="115" t="str">
        <f>CONCATENATE(B62,"-",F62,G62,H62,"-",I62)</f>
        <v>М-ЗАС-26022006</v>
      </c>
      <c r="P62" s="91">
        <v>4</v>
      </c>
      <c r="Q62" s="91">
        <v>0</v>
      </c>
      <c r="R62" s="91"/>
      <c r="S62" s="117">
        <f>SUM(P62:R62)</f>
        <v>4</v>
      </c>
      <c r="T62" s="126">
        <v>22</v>
      </c>
      <c r="U62" s="130">
        <f>S62/T62</f>
        <v>0.18181818181818182</v>
      </c>
      <c r="V62" s="118" t="str">
        <f>IF(S62&gt;75%*T62,"Победитель",IF(S62&gt;50%*T62,"Призёр","Участник"))</f>
        <v>Участник</v>
      </c>
    </row>
    <row r="63" spans="1:22">
      <c r="A63" s="122">
        <v>49</v>
      </c>
      <c r="B63" s="4" t="s">
        <v>81</v>
      </c>
      <c r="C63" s="5" t="s">
        <v>207</v>
      </c>
      <c r="D63" s="6" t="s">
        <v>97</v>
      </c>
      <c r="E63" s="6" t="s">
        <v>98</v>
      </c>
      <c r="F63" s="121" t="str">
        <f>LEFT(C63,1)</f>
        <v>М</v>
      </c>
      <c r="G63" s="121" t="str">
        <f>LEFT(D63,1)</f>
        <v>П</v>
      </c>
      <c r="H63" s="121" t="str">
        <f>LEFT(E63,1)</f>
        <v>С</v>
      </c>
      <c r="I63" s="67" t="s">
        <v>229</v>
      </c>
      <c r="J63" s="7" t="s">
        <v>205</v>
      </c>
      <c r="K63" s="4">
        <v>7</v>
      </c>
      <c r="L63" s="8" t="s">
        <v>133</v>
      </c>
      <c r="M63" s="126" t="s">
        <v>189</v>
      </c>
      <c r="N63" s="115" t="str">
        <f>CONCATENATE(L63,M63)</f>
        <v>Ф0713Ч</v>
      </c>
      <c r="O63" s="115" t="str">
        <f>CONCATENATE(B63,"-",F63,G63,H63,"-",I63)</f>
        <v>м-МПС-20060907</v>
      </c>
      <c r="P63" s="27">
        <v>4</v>
      </c>
      <c r="Q63" s="27">
        <v>0</v>
      </c>
      <c r="R63" s="27"/>
      <c r="S63" s="117">
        <f>SUM(P63:R63)</f>
        <v>4</v>
      </c>
      <c r="T63" s="126">
        <v>22</v>
      </c>
      <c r="U63" s="130">
        <f>S63/T63</f>
        <v>0.18181818181818182</v>
      </c>
      <c r="V63" s="118" t="str">
        <f>IF(S63&gt;75%*T63,"Победитель",IF(S63&gt;50%*T63,"Призёр","Участник"))</f>
        <v>Участник</v>
      </c>
    </row>
    <row r="64" spans="1:22">
      <c r="A64" s="122">
        <v>50</v>
      </c>
      <c r="B64" s="123" t="s">
        <v>14</v>
      </c>
      <c r="C64" s="123" t="s">
        <v>717</v>
      </c>
      <c r="D64" s="123" t="s">
        <v>344</v>
      </c>
      <c r="E64" s="123" t="s">
        <v>111</v>
      </c>
      <c r="F64" s="121" t="str">
        <f>LEFT(C64,1)</f>
        <v>Р</v>
      </c>
      <c r="G64" s="121" t="str">
        <f>LEFT(D64,1)</f>
        <v>Т</v>
      </c>
      <c r="H64" s="121" t="str">
        <f>LEFT(E64,1)</f>
        <v>М</v>
      </c>
      <c r="I64" s="131" t="s">
        <v>718</v>
      </c>
      <c r="J64" s="113" t="s">
        <v>716</v>
      </c>
      <c r="K64" s="123">
        <v>7</v>
      </c>
      <c r="L64" s="128" t="s">
        <v>42</v>
      </c>
      <c r="M64" s="126" t="s">
        <v>736</v>
      </c>
      <c r="N64" s="122" t="str">
        <f>CONCATENATE(L64,M64)</f>
        <v>Ф0702Л</v>
      </c>
      <c r="O64" s="115" t="str">
        <f>CONCATENATE(B64,"-",F64,G64,H64,"-",I64)</f>
        <v>Ж-РТМ-01042006</v>
      </c>
      <c r="P64" s="100">
        <v>4</v>
      </c>
      <c r="Q64" s="100">
        <v>0</v>
      </c>
      <c r="R64" s="100">
        <v>0</v>
      </c>
      <c r="S64" s="117">
        <f>SUM(P64:R64)</f>
        <v>4</v>
      </c>
      <c r="T64" s="126">
        <v>22</v>
      </c>
      <c r="U64" s="130">
        <f>S64/T64</f>
        <v>0.18181818181818182</v>
      </c>
      <c r="V64" s="118" t="str">
        <f>IF(S64&gt;75%*T64,"Победитель",IF(S64&gt;50%*T64,"Призёр","Участник"))</f>
        <v>Участник</v>
      </c>
    </row>
    <row r="65" spans="1:22">
      <c r="A65" s="122">
        <v>51</v>
      </c>
      <c r="B65" s="123" t="s">
        <v>14</v>
      </c>
      <c r="C65" s="124" t="s">
        <v>579</v>
      </c>
      <c r="D65" s="124" t="s">
        <v>272</v>
      </c>
      <c r="E65" s="124" t="s">
        <v>62</v>
      </c>
      <c r="F65" s="121" t="str">
        <f>LEFT(C65,1)</f>
        <v>Р</v>
      </c>
      <c r="G65" s="121" t="str">
        <f>LEFT(D65,1)</f>
        <v>В</v>
      </c>
      <c r="H65" s="121" t="str">
        <f>LEFT(E65,1)</f>
        <v>А</v>
      </c>
      <c r="I65" s="58" t="s">
        <v>580</v>
      </c>
      <c r="J65" s="120" t="s">
        <v>556</v>
      </c>
      <c r="K65" s="103">
        <v>7</v>
      </c>
      <c r="L65" s="133" t="s">
        <v>42</v>
      </c>
      <c r="M65" s="126" t="s">
        <v>459</v>
      </c>
      <c r="N65" s="115" t="str">
        <f>CONCATENATE(L65,M65)</f>
        <v>Ф0702В</v>
      </c>
      <c r="O65" s="115" t="str">
        <f>CONCATENATE(B65,"-",F65,G65,H65,"-",I65)</f>
        <v>Ж-РВА-17122005</v>
      </c>
      <c r="P65" s="27">
        <v>3</v>
      </c>
      <c r="Q65" s="27">
        <v>0</v>
      </c>
      <c r="R65" s="27"/>
      <c r="S65" s="117">
        <f>SUM(P65:R65)</f>
        <v>3</v>
      </c>
      <c r="T65" s="126">
        <v>22</v>
      </c>
      <c r="U65" s="130">
        <f>S65/T65</f>
        <v>0.13636363636363635</v>
      </c>
      <c r="V65" s="118" t="str">
        <f>IF(S65&gt;75%*T65,"Победитель",IF(S65&gt;50%*T65,"Призёр","Участник"))</f>
        <v>Участник</v>
      </c>
    </row>
    <row r="66" spans="1:22">
      <c r="A66" s="122">
        <v>52</v>
      </c>
      <c r="B66" s="123" t="s">
        <v>76</v>
      </c>
      <c r="C66" s="123" t="s">
        <v>134</v>
      </c>
      <c r="D66" s="123" t="s">
        <v>135</v>
      </c>
      <c r="E66" s="123" t="s">
        <v>111</v>
      </c>
      <c r="F66" s="121" t="str">
        <f>LEFT(C66,1)</f>
        <v>Ч</v>
      </c>
      <c r="G66" s="121" t="str">
        <f>LEFT(D66,1)</f>
        <v>А</v>
      </c>
      <c r="H66" s="121" t="str">
        <f>LEFT(E66,1)</f>
        <v>М</v>
      </c>
      <c r="I66" s="59" t="s">
        <v>190</v>
      </c>
      <c r="J66" s="120" t="s">
        <v>74</v>
      </c>
      <c r="K66" s="103">
        <v>7</v>
      </c>
      <c r="L66" s="128" t="s">
        <v>136</v>
      </c>
      <c r="M66" s="109" t="s">
        <v>202</v>
      </c>
      <c r="N66" s="115" t="str">
        <f>CONCATENATE(L66,M66)</f>
        <v>Ф0712О</v>
      </c>
      <c r="O66" s="115" t="str">
        <f>CONCATENATE(B66,"-",F66,G66,H66,"-",I66)</f>
        <v>ж-ЧАМ-30082006</v>
      </c>
      <c r="P66" s="27">
        <v>3</v>
      </c>
      <c r="Q66" s="27">
        <v>0</v>
      </c>
      <c r="R66" s="27"/>
      <c r="S66" s="117">
        <f>SUM(P66:R66)</f>
        <v>3</v>
      </c>
      <c r="T66" s="126">
        <v>22</v>
      </c>
      <c r="U66" s="130">
        <f>S66/T66</f>
        <v>0.13636363636363635</v>
      </c>
      <c r="V66" s="118" t="str">
        <f>IF(S66&gt;75%*T66,"Победитель",IF(S66&gt;50%*T66,"Призёр","Участник"))</f>
        <v>Участник</v>
      </c>
    </row>
    <row r="67" spans="1:22">
      <c r="A67" s="122">
        <v>53</v>
      </c>
      <c r="B67" s="123" t="s">
        <v>81</v>
      </c>
      <c r="C67" s="123" t="s">
        <v>439</v>
      </c>
      <c r="D67" s="123" t="s">
        <v>83</v>
      </c>
      <c r="E67" s="123" t="s">
        <v>51</v>
      </c>
      <c r="F67" s="121" t="str">
        <f>LEFT(C67,1)</f>
        <v>Т</v>
      </c>
      <c r="G67" s="121" t="str">
        <f>LEFT(D67,1)</f>
        <v>А</v>
      </c>
      <c r="H67" s="121" t="str">
        <f>LEFT(E67,1)</f>
        <v>М</v>
      </c>
      <c r="I67" s="66" t="s">
        <v>440</v>
      </c>
      <c r="J67" s="123" t="s">
        <v>362</v>
      </c>
      <c r="K67" s="2">
        <v>7</v>
      </c>
      <c r="L67" s="128" t="s">
        <v>36</v>
      </c>
      <c r="M67" s="126" t="s">
        <v>29</v>
      </c>
      <c r="N67" s="115" t="str">
        <f>CONCATENATE(L67,M67)</f>
        <v>Ф0701М</v>
      </c>
      <c r="O67" s="115" t="str">
        <f>CONCATENATE(B67,"-",F67,G67,H67,"-",I67)</f>
        <v>м-ТАМ-13012006</v>
      </c>
      <c r="P67" s="27">
        <v>2</v>
      </c>
      <c r="Q67" s="27">
        <v>0</v>
      </c>
      <c r="R67" s="27"/>
      <c r="S67" s="117">
        <f>SUM(P67:R67)</f>
        <v>2</v>
      </c>
      <c r="T67" s="126">
        <v>22</v>
      </c>
      <c r="U67" s="130">
        <f>S67/T67</f>
        <v>9.0909090909090912E-2</v>
      </c>
      <c r="V67" s="118" t="str">
        <f>IF(S67&gt;75%*T67,"Победитель",IF(S67&gt;50%*T67,"Призёр","Участник"))</f>
        <v>Участник</v>
      </c>
    </row>
    <row r="68" spans="1:22">
      <c r="A68" s="122">
        <v>54</v>
      </c>
      <c r="B68" s="123" t="s">
        <v>14</v>
      </c>
      <c r="C68" s="123" t="s">
        <v>681</v>
      </c>
      <c r="D68" s="123" t="s">
        <v>682</v>
      </c>
      <c r="E68" s="123" t="s">
        <v>604</v>
      </c>
      <c r="F68" s="121" t="str">
        <f>LEFT(C68,1)</f>
        <v>Г</v>
      </c>
      <c r="G68" s="121" t="str">
        <f>LEFT(D68,1)</f>
        <v>Е</v>
      </c>
      <c r="H68" s="121" t="str">
        <f>LEFT(E68,1)</f>
        <v>Е</v>
      </c>
      <c r="I68" s="66">
        <v>6102006</v>
      </c>
      <c r="J68" s="123" t="s">
        <v>683</v>
      </c>
      <c r="K68" s="2">
        <v>7</v>
      </c>
      <c r="L68" s="128" t="s">
        <v>36</v>
      </c>
      <c r="M68" s="126" t="s">
        <v>23</v>
      </c>
      <c r="N68" s="122" t="str">
        <f>CONCATENATE(L68,M68)</f>
        <v>Ф0701С</v>
      </c>
      <c r="O68" s="115" t="str">
        <f>CONCATENATE(B68,"-",F68,G68,H68,"-",I68)</f>
        <v>Ж-ГЕЕ-6102006</v>
      </c>
      <c r="P68" s="27">
        <v>2</v>
      </c>
      <c r="Q68" s="27">
        <v>0</v>
      </c>
      <c r="R68" s="27"/>
      <c r="S68" s="117">
        <f>SUM(P68:R68)</f>
        <v>2</v>
      </c>
      <c r="T68" s="126">
        <v>22</v>
      </c>
      <c r="U68" s="130">
        <f>S68/T68</f>
        <v>9.0909090909090912E-2</v>
      </c>
      <c r="V68" s="118" t="str">
        <f>IF(S68&gt;75%*T68,"Победитель",IF(S68&gt;50%*T68,"Призёр","Участник"))</f>
        <v>Участник</v>
      </c>
    </row>
    <row r="69" spans="1:22">
      <c r="A69" s="122">
        <v>55</v>
      </c>
      <c r="B69" s="123" t="s">
        <v>14</v>
      </c>
      <c r="C69" s="123" t="s">
        <v>713</v>
      </c>
      <c r="D69" s="123" t="s">
        <v>314</v>
      </c>
      <c r="E69" s="123" t="s">
        <v>714</v>
      </c>
      <c r="F69" s="121" t="str">
        <f>LEFT(C69,1)</f>
        <v>К</v>
      </c>
      <c r="G69" s="121" t="str">
        <f>LEFT(D69,1)</f>
        <v>К</v>
      </c>
      <c r="H69" s="121" t="str">
        <f>LEFT(E69,1)</f>
        <v>А</v>
      </c>
      <c r="I69" s="131" t="s">
        <v>715</v>
      </c>
      <c r="J69" s="113" t="s">
        <v>716</v>
      </c>
      <c r="K69" s="123">
        <v>7</v>
      </c>
      <c r="L69" s="128" t="s">
        <v>36</v>
      </c>
      <c r="M69" s="126" t="s">
        <v>736</v>
      </c>
      <c r="N69" s="122" t="str">
        <f>CONCATENATE(L69,M69)</f>
        <v>Ф0701Л</v>
      </c>
      <c r="O69" s="115" t="str">
        <f>CONCATENATE(B69,"-",F69,G69,H69,"-",I69)</f>
        <v>Ж-ККА-26022006</v>
      </c>
      <c r="P69" s="100">
        <v>2</v>
      </c>
      <c r="Q69" s="100">
        <v>0</v>
      </c>
      <c r="R69" s="100">
        <v>0</v>
      </c>
      <c r="S69" s="117">
        <f>SUM(P69:R69)</f>
        <v>2</v>
      </c>
      <c r="T69" s="126">
        <v>22</v>
      </c>
      <c r="U69" s="130">
        <f>S69/T69</f>
        <v>9.0909090909090912E-2</v>
      </c>
      <c r="V69" s="118" t="str">
        <f>IF(S69&gt;75%*T69,"Победитель",IF(S69&gt;50%*T69,"Призёр","Участник"))</f>
        <v>Участник</v>
      </c>
    </row>
  </sheetData>
  <sheetProtection password="CF7A" sheet="1" objects="1" scenarios="1"/>
  <mergeCells count="23">
    <mergeCell ref="U12:U14"/>
    <mergeCell ref="V12:V14"/>
    <mergeCell ref="P13:P14"/>
    <mergeCell ref="Q13:Q14"/>
    <mergeCell ref="R13:R14"/>
    <mergeCell ref="M12:M14"/>
    <mergeCell ref="N12:N14"/>
    <mergeCell ref="O12:O14"/>
    <mergeCell ref="P12:R12"/>
    <mergeCell ref="S12:S14"/>
    <mergeCell ref="T12:T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V77"/>
  <sheetViews>
    <sheetView topLeftCell="A10" zoomScale="70" zoomScaleNormal="70" workbookViewId="0">
      <selection activeCell="A78" sqref="A78:XFD211"/>
    </sheetView>
  </sheetViews>
  <sheetFormatPr defaultRowHeight="18.75"/>
  <cols>
    <col min="1" max="1" width="7.42578125" style="101" customWidth="1"/>
    <col min="2" max="2" width="6.85546875" style="102" customWidth="1"/>
    <col min="3" max="3" width="20.28515625" style="102" hidden="1" customWidth="1"/>
    <col min="4" max="4" width="18" style="102" hidden="1" customWidth="1"/>
    <col min="5" max="5" width="22.140625" style="102" hidden="1" customWidth="1"/>
    <col min="6" max="8" width="4.140625" style="102" hidden="1" customWidth="1"/>
    <col min="9" max="9" width="14.140625" style="71" hidden="1" customWidth="1"/>
    <col min="10" max="10" width="24.5703125" style="102" customWidth="1"/>
    <col min="11" max="11" width="8.140625" style="3" customWidth="1"/>
    <col min="12" max="12" width="9.42578125" style="14" hidden="1" customWidth="1"/>
    <col min="13" max="13" width="9.42578125" style="108" hidden="1" customWidth="1"/>
    <col min="14" max="14" width="11.5703125" style="101" hidden="1" customWidth="1"/>
    <col min="15" max="15" width="22.28515625" style="101" customWidth="1"/>
    <col min="16" max="16" width="6.140625" style="64" customWidth="1"/>
    <col min="17" max="18" width="6" style="64" customWidth="1"/>
    <col min="19" max="19" width="10.140625" style="116" customWidth="1"/>
    <col min="20" max="20" width="10" style="108" customWidth="1"/>
    <col min="21" max="21" width="10" style="101" customWidth="1"/>
    <col min="22" max="22" width="12.5703125" style="116" customWidth="1"/>
    <col min="23" max="16384" width="9.140625" style="97"/>
  </cols>
  <sheetData>
    <row r="1" spans="1:22" s="104" customFormat="1">
      <c r="I1" s="20"/>
      <c r="K1" s="1"/>
      <c r="L1" s="15"/>
      <c r="P1" s="20"/>
      <c r="Q1" s="20"/>
      <c r="R1" s="20"/>
      <c r="S1" s="105"/>
      <c r="V1" s="105"/>
    </row>
    <row r="2" spans="1:22" s="104" customFormat="1" ht="19.5" hidden="1" thickBot="1">
      <c r="C2" s="111"/>
      <c r="D2" s="106" t="s">
        <v>19</v>
      </c>
      <c r="I2" s="20"/>
      <c r="K2" s="1"/>
      <c r="L2" s="15"/>
      <c r="P2" s="20"/>
      <c r="Q2" s="20"/>
      <c r="R2" s="20"/>
      <c r="S2" s="105"/>
      <c r="V2" s="105"/>
    </row>
    <row r="3" spans="1:22" s="104" customFormat="1" hidden="1">
      <c r="C3" s="107"/>
      <c r="D3" s="107"/>
      <c r="I3" s="20"/>
      <c r="K3" s="1"/>
      <c r="L3" s="15"/>
      <c r="P3" s="20"/>
      <c r="Q3" s="20"/>
      <c r="R3" s="20"/>
      <c r="S3" s="105"/>
      <c r="V3" s="105"/>
    </row>
    <row r="4" spans="1:22" s="104" customFormat="1" ht="19.5" hidden="1" thickBot="1">
      <c r="C4" s="110"/>
      <c r="D4" s="107" t="s">
        <v>20</v>
      </c>
      <c r="I4" s="20"/>
      <c r="K4" s="1"/>
      <c r="L4" s="15"/>
      <c r="P4" s="20"/>
      <c r="Q4" s="20"/>
      <c r="R4" s="20"/>
      <c r="S4" s="105"/>
      <c r="V4" s="105"/>
    </row>
    <row r="5" spans="1:22" s="104" customFormat="1" hidden="1">
      <c r="C5" s="107"/>
      <c r="D5" s="107"/>
      <c r="I5" s="20"/>
      <c r="K5" s="1"/>
      <c r="L5" s="15"/>
      <c r="P5" s="20"/>
      <c r="Q5" s="20"/>
      <c r="R5" s="20"/>
      <c r="S5" s="105"/>
      <c r="V5" s="105"/>
    </row>
    <row r="6" spans="1:22" s="104" customFormat="1" ht="19.5" hidden="1" thickBot="1">
      <c r="C6" s="112"/>
      <c r="D6" s="107" t="s">
        <v>21</v>
      </c>
      <c r="I6" s="20"/>
      <c r="K6" s="1"/>
      <c r="L6" s="15"/>
      <c r="P6" s="20"/>
      <c r="Q6" s="20"/>
      <c r="R6" s="20"/>
      <c r="S6" s="105"/>
      <c r="V6" s="105"/>
    </row>
    <row r="7" spans="1:22" s="104" customFormat="1" hidden="1">
      <c r="C7" s="107"/>
      <c r="D7" s="107"/>
      <c r="I7" s="20"/>
      <c r="K7" s="1"/>
      <c r="L7" s="15"/>
      <c r="P7" s="20"/>
      <c r="Q7" s="20"/>
      <c r="R7" s="20"/>
      <c r="S7" s="105"/>
      <c r="V7" s="105"/>
    </row>
    <row r="8" spans="1:22" s="104" customFormat="1" ht="19.5" hidden="1" thickBot="1">
      <c r="C8" s="119"/>
      <c r="D8" s="107" t="s">
        <v>25</v>
      </c>
      <c r="I8" s="20"/>
      <c r="K8" s="1"/>
      <c r="L8" s="15"/>
      <c r="P8" s="20"/>
      <c r="Q8" s="20"/>
      <c r="R8" s="20"/>
      <c r="S8" s="105"/>
      <c r="V8" s="105"/>
    </row>
    <row r="9" spans="1:22" s="104" customFormat="1">
      <c r="I9" s="20"/>
      <c r="K9" s="1"/>
      <c r="L9" s="15"/>
      <c r="P9" s="20"/>
      <c r="Q9" s="20"/>
      <c r="R9" s="20"/>
      <c r="S9" s="105"/>
      <c r="V9" s="105"/>
    </row>
    <row r="10" spans="1:22" s="104" customFormat="1">
      <c r="A10" s="104" t="s">
        <v>27</v>
      </c>
      <c r="I10" s="20"/>
      <c r="K10" s="1"/>
      <c r="L10" s="15"/>
      <c r="P10" s="20"/>
      <c r="Q10" s="20"/>
      <c r="R10" s="20"/>
      <c r="S10" s="105"/>
      <c r="V10" s="105"/>
    </row>
    <row r="11" spans="1:22" s="104" customFormat="1">
      <c r="A11" s="135" t="s">
        <v>28</v>
      </c>
      <c r="B11" s="136"/>
      <c r="C11" s="136"/>
      <c r="D11" s="136"/>
      <c r="I11" s="20"/>
      <c r="K11" s="1"/>
      <c r="L11" s="15"/>
      <c r="P11" s="20"/>
      <c r="Q11" s="20"/>
      <c r="R11" s="20"/>
      <c r="S11" s="105"/>
      <c r="V11" s="105"/>
    </row>
    <row r="12" spans="1:22" s="98" customFormat="1" ht="22.5" customHeight="1">
      <c r="A12" s="77" t="s">
        <v>0</v>
      </c>
      <c r="B12" s="77" t="s">
        <v>12</v>
      </c>
      <c r="C12" s="77" t="s">
        <v>1</v>
      </c>
      <c r="D12" s="77" t="s">
        <v>2</v>
      </c>
      <c r="E12" s="77" t="s">
        <v>3</v>
      </c>
      <c r="F12" s="77"/>
      <c r="G12" s="77"/>
      <c r="H12" s="77"/>
      <c r="I12" s="77" t="s">
        <v>11</v>
      </c>
      <c r="J12" s="77" t="s">
        <v>4</v>
      </c>
      <c r="K12" s="83" t="s">
        <v>5</v>
      </c>
      <c r="L12" s="86" t="s">
        <v>6</v>
      </c>
      <c r="M12" s="77" t="s">
        <v>7</v>
      </c>
      <c r="N12" s="77" t="s">
        <v>8</v>
      </c>
      <c r="O12" s="77" t="s">
        <v>13</v>
      </c>
      <c r="P12" s="89" t="s">
        <v>22</v>
      </c>
      <c r="Q12" s="90"/>
      <c r="R12" s="90"/>
      <c r="S12" s="80" t="s">
        <v>10</v>
      </c>
      <c r="T12" s="77" t="s">
        <v>9</v>
      </c>
      <c r="U12" s="77" t="s">
        <v>24</v>
      </c>
      <c r="V12" s="80" t="s">
        <v>15</v>
      </c>
    </row>
    <row r="13" spans="1:22" s="98" customFormat="1" ht="16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84"/>
      <c r="L13" s="87"/>
      <c r="M13" s="78"/>
      <c r="N13" s="78"/>
      <c r="O13" s="78"/>
      <c r="P13" s="77" t="s">
        <v>16</v>
      </c>
      <c r="Q13" s="77" t="s">
        <v>17</v>
      </c>
      <c r="R13" s="77" t="s">
        <v>18</v>
      </c>
      <c r="S13" s="81"/>
      <c r="T13" s="78"/>
      <c r="U13" s="78"/>
      <c r="V13" s="81"/>
    </row>
    <row r="14" spans="1:22" s="98" customForma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85"/>
      <c r="L14" s="88"/>
      <c r="M14" s="79"/>
      <c r="N14" s="79"/>
      <c r="O14" s="79"/>
      <c r="P14" s="79"/>
      <c r="Q14" s="79"/>
      <c r="R14" s="79"/>
      <c r="S14" s="82"/>
      <c r="T14" s="79"/>
      <c r="U14" s="79"/>
      <c r="V14" s="82"/>
    </row>
    <row r="15" spans="1:22">
      <c r="A15" s="122">
        <v>1</v>
      </c>
      <c r="B15" s="123" t="s">
        <v>81</v>
      </c>
      <c r="C15" s="123" t="s">
        <v>409</v>
      </c>
      <c r="D15" s="123" t="s">
        <v>97</v>
      </c>
      <c r="E15" s="123" t="s">
        <v>304</v>
      </c>
      <c r="F15" s="121" t="str">
        <f>LEFT(C15,1)</f>
        <v>К</v>
      </c>
      <c r="G15" s="121" t="str">
        <f>LEFT(D15,1)</f>
        <v>П</v>
      </c>
      <c r="H15" s="121" t="str">
        <f>LEFT(E15,1)</f>
        <v>Д</v>
      </c>
      <c r="I15" s="66" t="s">
        <v>410</v>
      </c>
      <c r="J15" s="123" t="s">
        <v>362</v>
      </c>
      <c r="K15" s="2">
        <v>8</v>
      </c>
      <c r="L15" s="128" t="s">
        <v>59</v>
      </c>
      <c r="M15" s="126" t="s">
        <v>29</v>
      </c>
      <c r="N15" s="115" t="str">
        <f>CONCATENATE(L15,M15)</f>
        <v>Ф0802М</v>
      </c>
      <c r="O15" s="115" t="str">
        <f>CONCATENATE(B15,"-",F15,G15,H15,"-",I15)</f>
        <v>м-КПД-05052006</v>
      </c>
      <c r="P15" s="27">
        <v>10</v>
      </c>
      <c r="Q15" s="27">
        <v>4</v>
      </c>
      <c r="R15" s="27">
        <v>7</v>
      </c>
      <c r="S15" s="117">
        <f>SUM(P15:R15)</f>
        <v>21</v>
      </c>
      <c r="T15" s="126">
        <v>21</v>
      </c>
      <c r="U15" s="130">
        <f>S15/T15</f>
        <v>1</v>
      </c>
      <c r="V15" s="92" t="str">
        <f>IF(S15&gt;75%*T15,"Победитель",IF(S15&gt;50%*T15,"Призёр","Участник"))</f>
        <v>Победитель</v>
      </c>
    </row>
    <row r="16" spans="1:22">
      <c r="A16" s="122">
        <v>2</v>
      </c>
      <c r="B16" s="123" t="s">
        <v>81</v>
      </c>
      <c r="C16" s="124" t="s">
        <v>104</v>
      </c>
      <c r="D16" s="124" t="s">
        <v>105</v>
      </c>
      <c r="E16" s="124" t="s">
        <v>32</v>
      </c>
      <c r="F16" s="121" t="str">
        <f>LEFT(C16,1)</f>
        <v>Н</v>
      </c>
      <c r="G16" s="121" t="str">
        <f>LEFT(D16,1)</f>
        <v>Д</v>
      </c>
      <c r="H16" s="121" t="str">
        <f>LEFT(E16,1)</f>
        <v>Е</v>
      </c>
      <c r="I16" s="58" t="s">
        <v>180</v>
      </c>
      <c r="J16" s="120" t="s">
        <v>74</v>
      </c>
      <c r="K16" s="103">
        <v>8</v>
      </c>
      <c r="L16" s="125" t="s">
        <v>106</v>
      </c>
      <c r="M16" s="109" t="s">
        <v>202</v>
      </c>
      <c r="N16" s="115" t="str">
        <f>CONCATENATE(L16,M16)</f>
        <v>Ф0804О</v>
      </c>
      <c r="O16" s="115" t="str">
        <f>CONCATENATE(B16,"-",F16,G16,H16,"-",I16)</f>
        <v>м-НДЕ-14072005</v>
      </c>
      <c r="P16" s="27">
        <v>8</v>
      </c>
      <c r="Q16" s="27">
        <v>4</v>
      </c>
      <c r="R16" s="27">
        <v>7</v>
      </c>
      <c r="S16" s="117">
        <f>SUM(P16:R16)</f>
        <v>19</v>
      </c>
      <c r="T16" s="126">
        <v>21</v>
      </c>
      <c r="U16" s="130">
        <f>S16/T16</f>
        <v>0.90476190476190477</v>
      </c>
      <c r="V16" s="92" t="str">
        <f>IF(S16&gt;75%*T16,"Победитель",IF(S16&gt;50%*T16,"Призёр","Участник"))</f>
        <v>Победитель</v>
      </c>
    </row>
    <row r="17" spans="1:22">
      <c r="A17" s="122">
        <v>3</v>
      </c>
      <c r="B17" s="123" t="s">
        <v>81</v>
      </c>
      <c r="C17" s="123" t="s">
        <v>93</v>
      </c>
      <c r="D17" s="123" t="s">
        <v>94</v>
      </c>
      <c r="E17" s="123" t="s">
        <v>32</v>
      </c>
      <c r="F17" s="121" t="str">
        <f>LEFT(C17,1)</f>
        <v>Р</v>
      </c>
      <c r="G17" s="121" t="str">
        <f>LEFT(D17,1)</f>
        <v>Н</v>
      </c>
      <c r="H17" s="121" t="str">
        <f>LEFT(E17,1)</f>
        <v>Е</v>
      </c>
      <c r="I17" s="59" t="s">
        <v>176</v>
      </c>
      <c r="J17" s="120" t="s">
        <v>74</v>
      </c>
      <c r="K17" s="103">
        <v>8</v>
      </c>
      <c r="L17" s="128" t="s">
        <v>95</v>
      </c>
      <c r="M17" s="109" t="s">
        <v>202</v>
      </c>
      <c r="N17" s="115" t="str">
        <f>CONCATENATE(L17,M17)</f>
        <v>Ф0805О</v>
      </c>
      <c r="O17" s="115" t="str">
        <f>CONCATENATE(B17,"-",F17,G17,H17,"-",I17)</f>
        <v>м-РНЕ-23052005</v>
      </c>
      <c r="P17" s="62">
        <v>8</v>
      </c>
      <c r="Q17" s="62">
        <v>4</v>
      </c>
      <c r="R17" s="62">
        <v>7</v>
      </c>
      <c r="S17" s="117">
        <f>SUM(P17:R17)</f>
        <v>19</v>
      </c>
      <c r="T17" s="126">
        <v>21</v>
      </c>
      <c r="U17" s="130">
        <f>S17/T17</f>
        <v>0.90476190476190477</v>
      </c>
      <c r="V17" s="92" t="str">
        <f>IF(S17&gt;75%*T17,"Победитель",IF(S17&gt;50%*T17,"Призёр","Участник"))</f>
        <v>Победитель</v>
      </c>
    </row>
    <row r="18" spans="1:22">
      <c r="A18" s="122">
        <v>4</v>
      </c>
      <c r="B18" s="123" t="s">
        <v>29</v>
      </c>
      <c r="C18" s="125" t="s">
        <v>737</v>
      </c>
      <c r="D18" s="124" t="s">
        <v>607</v>
      </c>
      <c r="E18" s="124" t="s">
        <v>98</v>
      </c>
      <c r="F18" s="121" t="s">
        <v>29</v>
      </c>
      <c r="G18" s="121" t="s">
        <v>742</v>
      </c>
      <c r="H18" s="121" t="s">
        <v>23</v>
      </c>
      <c r="I18" s="127" t="s">
        <v>743</v>
      </c>
      <c r="J18" s="113" t="s">
        <v>738</v>
      </c>
      <c r="K18" s="103">
        <v>8</v>
      </c>
      <c r="L18" s="113" t="s">
        <v>54</v>
      </c>
      <c r="M18" s="109" t="s">
        <v>744</v>
      </c>
      <c r="N18" s="122" t="str">
        <f>CONCATENATE(L18,M18)</f>
        <v>Ф0801П</v>
      </c>
      <c r="O18" s="115" t="str">
        <f>CONCATENATE(B18,"-",F18,G18,H18,"-",I18)</f>
        <v>М-МРС-02042006</v>
      </c>
      <c r="P18" s="114">
        <v>8</v>
      </c>
      <c r="Q18" s="114">
        <v>4</v>
      </c>
      <c r="R18" s="114">
        <v>7</v>
      </c>
      <c r="S18" s="117">
        <f>SUM(P18:R18)</f>
        <v>19</v>
      </c>
      <c r="T18" s="126">
        <v>21</v>
      </c>
      <c r="U18" s="130">
        <f>S18/T18</f>
        <v>0.90476190476190477</v>
      </c>
      <c r="V18" s="92" t="str">
        <f>IF(S18&gt;75%*T18,"Победитель",IF(S18&gt;50%*T18,"Призёр","Участник"))</f>
        <v>Победитель</v>
      </c>
    </row>
    <row r="19" spans="1:22">
      <c r="A19" s="122">
        <v>5</v>
      </c>
      <c r="B19" s="123" t="s">
        <v>81</v>
      </c>
      <c r="C19" s="124" t="s">
        <v>82</v>
      </c>
      <c r="D19" s="124" t="s">
        <v>83</v>
      </c>
      <c r="E19" s="124" t="s">
        <v>84</v>
      </c>
      <c r="F19" s="121" t="str">
        <f>LEFT(C19,1)</f>
        <v>Ф</v>
      </c>
      <c r="G19" s="121" t="str">
        <f>LEFT(D19,1)</f>
        <v>А</v>
      </c>
      <c r="H19" s="121" t="str">
        <f>LEFT(E19,1)</f>
        <v>А</v>
      </c>
      <c r="I19" s="58" t="s">
        <v>173</v>
      </c>
      <c r="J19" s="120" t="s">
        <v>74</v>
      </c>
      <c r="K19" s="103">
        <v>8</v>
      </c>
      <c r="L19" s="16" t="s">
        <v>85</v>
      </c>
      <c r="M19" s="109" t="s">
        <v>202</v>
      </c>
      <c r="N19" s="115" t="str">
        <f>CONCATENATE(L19,M19)</f>
        <v>Ф0808О</v>
      </c>
      <c r="O19" s="115" t="str">
        <f>CONCATENATE(B19,"-",F19,G19,H19,"-",I19)</f>
        <v>м-ФАА-18052005</v>
      </c>
      <c r="P19" s="62">
        <v>7</v>
      </c>
      <c r="Q19" s="62">
        <v>7</v>
      </c>
      <c r="R19" s="62">
        <v>4</v>
      </c>
      <c r="S19" s="117">
        <f>SUM(P19:R19)</f>
        <v>18</v>
      </c>
      <c r="T19" s="126">
        <v>21</v>
      </c>
      <c r="U19" s="130">
        <f>S19/T19</f>
        <v>0.8571428571428571</v>
      </c>
      <c r="V19" s="92" t="str">
        <f>IF(S19&gt;75%*T19,"Победитель",IF(S19&gt;50%*T19,"Призёр","Участник"))</f>
        <v>Победитель</v>
      </c>
    </row>
    <row r="20" spans="1:22">
      <c r="A20" s="122">
        <v>6</v>
      </c>
      <c r="B20" s="132" t="s">
        <v>275</v>
      </c>
      <c r="C20" s="132" t="s">
        <v>295</v>
      </c>
      <c r="D20" s="132" t="s">
        <v>105</v>
      </c>
      <c r="E20" s="132" t="s">
        <v>296</v>
      </c>
      <c r="F20" s="121" t="str">
        <f>LEFT(C20,1)</f>
        <v>К</v>
      </c>
      <c r="G20" s="121" t="str">
        <f>LEFT(D20,1)</f>
        <v>Д</v>
      </c>
      <c r="H20" s="121" t="str">
        <f>LEFT(E20,1)</f>
        <v>Ю</v>
      </c>
      <c r="I20" s="60" t="s">
        <v>297</v>
      </c>
      <c r="J20" s="132" t="s">
        <v>274</v>
      </c>
      <c r="K20" s="13" t="s">
        <v>287</v>
      </c>
      <c r="L20" s="125" t="s">
        <v>54</v>
      </c>
      <c r="M20" s="126" t="s">
        <v>33</v>
      </c>
      <c r="N20" s="115" t="str">
        <f>CONCATENATE(L20,M20)</f>
        <v>Ф0801К</v>
      </c>
      <c r="O20" s="115" t="str">
        <f>CONCATENATE(B20,"-",F20,G20,H20,"-",I20)</f>
        <v>м -КДЮ-18032005</v>
      </c>
      <c r="P20" s="27">
        <v>9</v>
      </c>
      <c r="Q20" s="27">
        <v>7</v>
      </c>
      <c r="R20" s="27"/>
      <c r="S20" s="117">
        <f>SUM(P20:R20)</f>
        <v>16</v>
      </c>
      <c r="T20" s="126">
        <v>21</v>
      </c>
      <c r="U20" s="130">
        <f>S20/T20</f>
        <v>0.76190476190476186</v>
      </c>
      <c r="V20" s="92" t="str">
        <f>IF(S20&gt;75%*T20,"Победитель",IF(S20&gt;50%*T20,"Призёр","Участник"))</f>
        <v>Победитель</v>
      </c>
    </row>
    <row r="21" spans="1:22">
      <c r="A21" s="122">
        <v>7</v>
      </c>
      <c r="B21" s="123" t="s">
        <v>81</v>
      </c>
      <c r="C21" s="124" t="s">
        <v>99</v>
      </c>
      <c r="D21" s="124" t="s">
        <v>100</v>
      </c>
      <c r="E21" s="124" t="s">
        <v>101</v>
      </c>
      <c r="F21" s="121" t="str">
        <f>LEFT(C21,1)</f>
        <v>Т</v>
      </c>
      <c r="G21" s="121" t="str">
        <f>LEFT(D21,1)</f>
        <v>В</v>
      </c>
      <c r="H21" s="121" t="str">
        <f>LEFT(E21,1)</f>
        <v>В</v>
      </c>
      <c r="I21" s="58" t="s">
        <v>178</v>
      </c>
      <c r="J21" s="120" t="s">
        <v>74</v>
      </c>
      <c r="K21" s="103">
        <v>8</v>
      </c>
      <c r="L21" s="125" t="s">
        <v>59</v>
      </c>
      <c r="M21" s="109" t="s">
        <v>202</v>
      </c>
      <c r="N21" s="115" t="str">
        <f>CONCATENATE(L21,M21)</f>
        <v>Ф0802О</v>
      </c>
      <c r="O21" s="115" t="str">
        <f>CONCATENATE(B21,"-",F21,G21,H21,"-",I21)</f>
        <v>м-ТВВ-21072005</v>
      </c>
      <c r="P21" s="27">
        <v>6</v>
      </c>
      <c r="Q21" s="27">
        <v>7</v>
      </c>
      <c r="R21" s="27">
        <v>3</v>
      </c>
      <c r="S21" s="117">
        <f>SUM(P21:R21)</f>
        <v>16</v>
      </c>
      <c r="T21" s="126">
        <v>21</v>
      </c>
      <c r="U21" s="130">
        <f>S21/T21</f>
        <v>0.76190476190476186</v>
      </c>
      <c r="V21" s="92" t="str">
        <f>IF(S21&gt;75%*T21,"Победитель",IF(S21&gt;50%*T21,"Призёр","Участник"))</f>
        <v>Победитель</v>
      </c>
    </row>
    <row r="22" spans="1:22">
      <c r="A22" s="122">
        <v>8</v>
      </c>
      <c r="B22" s="123" t="s">
        <v>29</v>
      </c>
      <c r="C22" s="123" t="s">
        <v>618</v>
      </c>
      <c r="D22" s="123" t="s">
        <v>619</v>
      </c>
      <c r="E22" s="123" t="s">
        <v>84</v>
      </c>
      <c r="F22" s="121" t="str">
        <f>LEFT(C22,1)</f>
        <v>Т</v>
      </c>
      <c r="G22" s="121" t="str">
        <f>LEFT(D22,1)</f>
        <v>М</v>
      </c>
      <c r="H22" s="121" t="str">
        <f>LEFT(E22,1)</f>
        <v>А</v>
      </c>
      <c r="I22" s="59" t="s">
        <v>620</v>
      </c>
      <c r="J22" s="120" t="s">
        <v>556</v>
      </c>
      <c r="K22" s="123">
        <v>8</v>
      </c>
      <c r="L22" s="128" t="s">
        <v>621</v>
      </c>
      <c r="M22" s="126" t="s">
        <v>459</v>
      </c>
      <c r="N22" s="115" t="str">
        <f>CONCATENATE(L22,M22)</f>
        <v>Ф0817В</v>
      </c>
      <c r="O22" s="115" t="str">
        <f>CONCATENATE(B22,"-",F22,G22,H22,"-",I22)</f>
        <v>М-ТМА-16052005</v>
      </c>
      <c r="P22" s="27">
        <v>7</v>
      </c>
      <c r="Q22" s="27">
        <v>4</v>
      </c>
      <c r="R22" s="27">
        <v>4</v>
      </c>
      <c r="S22" s="117">
        <f>SUM(P22:R22)</f>
        <v>15</v>
      </c>
      <c r="T22" s="126">
        <v>21</v>
      </c>
      <c r="U22" s="130">
        <f>S22/T22</f>
        <v>0.7142857142857143</v>
      </c>
      <c r="V22" s="92" t="str">
        <f>IF(S22&gt;75%*T22,"Победитель",IF(S22&gt;50%*T22,"Призёр","Участник"))</f>
        <v>Призёр</v>
      </c>
    </row>
    <row r="23" spans="1:22">
      <c r="A23" s="122">
        <v>9</v>
      </c>
      <c r="B23" s="123" t="s">
        <v>29</v>
      </c>
      <c r="C23" s="123" t="s">
        <v>692</v>
      </c>
      <c r="D23" s="123" t="s">
        <v>91</v>
      </c>
      <c r="E23" s="123" t="s">
        <v>442</v>
      </c>
      <c r="F23" s="121" t="str">
        <f>LEFT(C23,1)</f>
        <v>К</v>
      </c>
      <c r="G23" s="121" t="str">
        <f>LEFT(D23,1)</f>
        <v>А</v>
      </c>
      <c r="H23" s="121" t="str">
        <f>LEFT(E23,1)</f>
        <v>А</v>
      </c>
      <c r="I23" s="66">
        <v>18052005</v>
      </c>
      <c r="J23" s="123" t="s">
        <v>683</v>
      </c>
      <c r="K23" s="2">
        <v>8</v>
      </c>
      <c r="L23" s="128" t="s">
        <v>59</v>
      </c>
      <c r="M23" s="126" t="s">
        <v>23</v>
      </c>
      <c r="N23" s="122" t="str">
        <f>CONCATENATE(L23,M23)</f>
        <v>Ф0802С</v>
      </c>
      <c r="O23" s="115" t="str">
        <f>CONCATENATE(B23,"-",F23,G23,H23,"-",I23)</f>
        <v>М-КАА-18052005</v>
      </c>
      <c r="P23" s="27">
        <v>4</v>
      </c>
      <c r="Q23" s="27">
        <v>4</v>
      </c>
      <c r="R23" s="27">
        <v>7</v>
      </c>
      <c r="S23" s="117">
        <f>SUM(P23:R23)</f>
        <v>15</v>
      </c>
      <c r="T23" s="126">
        <v>21</v>
      </c>
      <c r="U23" s="130">
        <f>S23/T23</f>
        <v>0.7142857142857143</v>
      </c>
      <c r="V23" s="92" t="str">
        <f>IF(S23&gt;75%*T23,"Победитель",IF(S23&gt;50%*T23,"Призёр","Участник"))</f>
        <v>Призёр</v>
      </c>
    </row>
    <row r="24" spans="1:22">
      <c r="A24" s="122">
        <v>10</v>
      </c>
      <c r="B24" s="123" t="s">
        <v>29</v>
      </c>
      <c r="C24" s="26" t="s">
        <v>255</v>
      </c>
      <c r="D24" s="26" t="s">
        <v>256</v>
      </c>
      <c r="E24" s="26" t="s">
        <v>88</v>
      </c>
      <c r="F24" s="121" t="str">
        <f>LEFT(C24,1)</f>
        <v>П</v>
      </c>
      <c r="G24" s="121" t="str">
        <f>LEFT(D24,1)</f>
        <v>И</v>
      </c>
      <c r="H24" s="121" t="str">
        <f>LEFT(E24,1)</f>
        <v>Н</v>
      </c>
      <c r="I24" s="72">
        <v>23072005</v>
      </c>
      <c r="J24" s="120" t="s">
        <v>243</v>
      </c>
      <c r="K24" s="123">
        <v>8</v>
      </c>
      <c r="L24" s="125" t="s">
        <v>257</v>
      </c>
      <c r="M24" s="126" t="s">
        <v>40</v>
      </c>
      <c r="N24" s="115" t="str">
        <f>CONCATENATE(L24,M24)</f>
        <v>Ф0813А</v>
      </c>
      <c r="O24" s="115" t="str">
        <f>CONCATENATE(B24,"-",F24,G24,H24,"-",I24)</f>
        <v>М-ПИН-23072005</v>
      </c>
      <c r="P24" s="27">
        <v>7</v>
      </c>
      <c r="Q24" s="27">
        <v>7</v>
      </c>
      <c r="R24" s="27"/>
      <c r="S24" s="117">
        <f>SUM(P24:R24)</f>
        <v>14</v>
      </c>
      <c r="T24" s="126">
        <v>21</v>
      </c>
      <c r="U24" s="130">
        <f>S24/T24</f>
        <v>0.66666666666666663</v>
      </c>
      <c r="V24" s="92" t="str">
        <f>IF(S24&gt;75%*T24,"Победитель",IF(S24&gt;50%*T24,"Призёр","Участник"))</f>
        <v>Призёр</v>
      </c>
    </row>
    <row r="25" spans="1:22">
      <c r="A25" s="122">
        <v>11</v>
      </c>
      <c r="B25" s="123" t="s">
        <v>14</v>
      </c>
      <c r="C25" s="123" t="s">
        <v>677</v>
      </c>
      <c r="D25" s="123" t="s">
        <v>678</v>
      </c>
      <c r="E25" s="123" t="s">
        <v>604</v>
      </c>
      <c r="F25" s="121" t="str">
        <f>LEFT(C25,1)</f>
        <v>Р</v>
      </c>
      <c r="G25" s="121" t="str">
        <f>LEFT(D25,1)</f>
        <v>А</v>
      </c>
      <c r="H25" s="121" t="str">
        <f>LEFT(E25,1)</f>
        <v>Е</v>
      </c>
      <c r="I25" s="59" t="s">
        <v>679</v>
      </c>
      <c r="J25" s="120" t="s">
        <v>556</v>
      </c>
      <c r="K25" s="123">
        <v>8</v>
      </c>
      <c r="L25" s="128" t="s">
        <v>680</v>
      </c>
      <c r="M25" s="126" t="s">
        <v>459</v>
      </c>
      <c r="N25" s="115" t="str">
        <f>CONCATENATE(L25,M25)</f>
        <v>Ф0824В</v>
      </c>
      <c r="O25" s="115" t="str">
        <f>CONCATENATE(B25,"-",F25,G25,H25,"-",I25)</f>
        <v>Ж-РАЕ-24092005</v>
      </c>
      <c r="P25" s="27">
        <v>6</v>
      </c>
      <c r="Q25" s="27">
        <v>4</v>
      </c>
      <c r="R25" s="27">
        <v>4</v>
      </c>
      <c r="S25" s="117">
        <f>SUM(P25:R25)</f>
        <v>14</v>
      </c>
      <c r="T25" s="126">
        <v>21</v>
      </c>
      <c r="U25" s="130">
        <f>S25/T25</f>
        <v>0.66666666666666663</v>
      </c>
      <c r="V25" s="92" t="str">
        <f>IF(S25&gt;75%*T25,"Победитель",IF(S25&gt;50%*T25,"Призёр","Участник"))</f>
        <v>Призёр</v>
      </c>
    </row>
    <row r="26" spans="1:22">
      <c r="A26" s="122">
        <v>12</v>
      </c>
      <c r="B26" s="96" t="s">
        <v>81</v>
      </c>
      <c r="C26" s="123" t="s">
        <v>413</v>
      </c>
      <c r="D26" s="123" t="s">
        <v>324</v>
      </c>
      <c r="E26" s="123" t="s">
        <v>51</v>
      </c>
      <c r="F26" s="121" t="str">
        <f>LEFT(C26,1)</f>
        <v>В</v>
      </c>
      <c r="G26" s="121" t="str">
        <f>LEFT(D26,1)</f>
        <v>В</v>
      </c>
      <c r="H26" s="121" t="str">
        <f>LEFT(E26,1)</f>
        <v>М</v>
      </c>
      <c r="I26" s="66" t="s">
        <v>414</v>
      </c>
      <c r="J26" s="123" t="s">
        <v>362</v>
      </c>
      <c r="K26" s="2">
        <v>8</v>
      </c>
      <c r="L26" s="128" t="s">
        <v>106</v>
      </c>
      <c r="M26" s="126" t="s">
        <v>29</v>
      </c>
      <c r="N26" s="115" t="str">
        <f>CONCATENATE(L26,M26)</f>
        <v>Ф0804М</v>
      </c>
      <c r="O26" s="115" t="str">
        <f>CONCATENATE(B26,"-",F26,G26,H26,"-",I26)</f>
        <v>м-ВВМ-01092005</v>
      </c>
      <c r="P26" s="27">
        <v>7</v>
      </c>
      <c r="Q26" s="27">
        <v>4</v>
      </c>
      <c r="R26" s="27">
        <v>3</v>
      </c>
      <c r="S26" s="117">
        <f>SUM(P26:R26)</f>
        <v>14</v>
      </c>
      <c r="T26" s="126">
        <v>21</v>
      </c>
      <c r="U26" s="130">
        <f>S26/T26</f>
        <v>0.66666666666666663</v>
      </c>
      <c r="V26" s="92" t="str">
        <f>IF(S26&gt;75%*T26,"Победитель",IF(S26&gt;50%*T26,"Призёр","Участник"))</f>
        <v>Призёр</v>
      </c>
    </row>
    <row r="27" spans="1:22">
      <c r="A27" s="122">
        <v>13</v>
      </c>
      <c r="B27" s="123" t="s">
        <v>29</v>
      </c>
      <c r="C27" s="123" t="s">
        <v>610</v>
      </c>
      <c r="D27" s="123" t="s">
        <v>324</v>
      </c>
      <c r="E27" s="123" t="s">
        <v>217</v>
      </c>
      <c r="F27" s="121" t="str">
        <f>LEFT(C27,1)</f>
        <v>Р</v>
      </c>
      <c r="G27" s="121" t="str">
        <f>LEFT(D27,1)</f>
        <v>В</v>
      </c>
      <c r="H27" s="121" t="str">
        <f>LEFT(E27,1)</f>
        <v>Д</v>
      </c>
      <c r="I27" s="59" t="s">
        <v>611</v>
      </c>
      <c r="J27" s="120" t="s">
        <v>556</v>
      </c>
      <c r="K27" s="123">
        <v>8</v>
      </c>
      <c r="L27" s="128" t="s">
        <v>612</v>
      </c>
      <c r="M27" s="126" t="s">
        <v>459</v>
      </c>
      <c r="N27" s="115" t="str">
        <f>CONCATENATE(L27,M27)</f>
        <v>Ф0818В</v>
      </c>
      <c r="O27" s="115" t="str">
        <f>CONCATENATE(B27,"-",F27,G27,H27,"-",I27)</f>
        <v>М-РВД-22102005</v>
      </c>
      <c r="P27" s="27">
        <v>7</v>
      </c>
      <c r="Q27" s="27">
        <v>4</v>
      </c>
      <c r="R27" s="27">
        <v>1</v>
      </c>
      <c r="S27" s="117">
        <f>SUM(P27:R27)</f>
        <v>12</v>
      </c>
      <c r="T27" s="126">
        <v>21</v>
      </c>
      <c r="U27" s="130">
        <f>S27/T27</f>
        <v>0.5714285714285714</v>
      </c>
      <c r="V27" s="118" t="str">
        <f>IF(S27&gt;75%*T27,"Победитель",IF(S27&gt;50%*T27,"Призёр","Участник"))</f>
        <v>Призёр</v>
      </c>
    </row>
    <row r="28" spans="1:22">
      <c r="A28" s="122">
        <v>14</v>
      </c>
      <c r="B28" s="123" t="s">
        <v>14</v>
      </c>
      <c r="C28" s="123" t="s">
        <v>615</v>
      </c>
      <c r="D28" s="123" t="s">
        <v>616</v>
      </c>
      <c r="E28" s="123" t="s">
        <v>576</v>
      </c>
      <c r="F28" s="121" t="str">
        <f>LEFT(C28,1)</f>
        <v>Д</v>
      </c>
      <c r="G28" s="121" t="str">
        <f>LEFT(D28,1)</f>
        <v>Л</v>
      </c>
      <c r="H28" s="121" t="str">
        <f>LEFT(E28,1)</f>
        <v>М</v>
      </c>
      <c r="I28" s="59" t="s">
        <v>617</v>
      </c>
      <c r="J28" s="120" t="s">
        <v>556</v>
      </c>
      <c r="K28" s="123">
        <v>8</v>
      </c>
      <c r="L28" s="128" t="s">
        <v>159</v>
      </c>
      <c r="M28" s="126" t="s">
        <v>459</v>
      </c>
      <c r="N28" s="115" t="str">
        <f>CONCATENATE(L28,M28)</f>
        <v>Ф0823В</v>
      </c>
      <c r="O28" s="115" t="str">
        <f>CONCATENATE(B28,"-",F28,G28,H28,"-",I28)</f>
        <v>Ж-ДЛМ-17082005</v>
      </c>
      <c r="P28" s="27">
        <v>7</v>
      </c>
      <c r="Q28" s="27">
        <v>4</v>
      </c>
      <c r="R28" s="27"/>
      <c r="S28" s="117">
        <f>SUM(P28:R28)</f>
        <v>11</v>
      </c>
      <c r="T28" s="126">
        <v>21</v>
      </c>
      <c r="U28" s="130">
        <f>S28/T28</f>
        <v>0.52380952380952384</v>
      </c>
      <c r="V28" s="118" t="str">
        <f>IF(S28&gt;75%*T28,"Победитель",IF(S28&gt;50%*T28,"Призёр","Участник"))</f>
        <v>Призёр</v>
      </c>
    </row>
    <row r="29" spans="1:22">
      <c r="A29" s="122">
        <v>15</v>
      </c>
      <c r="B29" s="123" t="s">
        <v>29</v>
      </c>
      <c r="C29" s="123" t="s">
        <v>543</v>
      </c>
      <c r="D29" s="123" t="s">
        <v>331</v>
      </c>
      <c r="E29" s="123" t="s">
        <v>304</v>
      </c>
      <c r="F29" s="121" t="str">
        <f>LEFT(C29,1)</f>
        <v>О</v>
      </c>
      <c r="G29" s="121" t="str">
        <f>LEFT(D29,1)</f>
        <v>М</v>
      </c>
      <c r="H29" s="121" t="str">
        <f>LEFT(E29,1)</f>
        <v>Д</v>
      </c>
      <c r="I29" s="66" t="s">
        <v>544</v>
      </c>
      <c r="J29" s="123" t="s">
        <v>545</v>
      </c>
      <c r="K29" s="2">
        <v>8</v>
      </c>
      <c r="L29" s="128" t="s">
        <v>211</v>
      </c>
      <c r="M29" s="126" t="s">
        <v>488</v>
      </c>
      <c r="N29" s="115" t="str">
        <f>CONCATENATE(L29,M29)</f>
        <v>Ф0806З</v>
      </c>
      <c r="O29" s="115" t="str">
        <f>CONCATENATE(B29,"-",F29,G29,H29,"-",I29)</f>
        <v>М-ОМД-12062005</v>
      </c>
      <c r="P29" s="27">
        <v>3</v>
      </c>
      <c r="Q29" s="27">
        <v>3</v>
      </c>
      <c r="R29" s="27">
        <v>4</v>
      </c>
      <c r="S29" s="117">
        <f>SUM(P29:R29)</f>
        <v>10</v>
      </c>
      <c r="T29" s="126">
        <v>21</v>
      </c>
      <c r="U29" s="130">
        <f>S29/T29</f>
        <v>0.47619047619047616</v>
      </c>
      <c r="V29" s="118" t="str">
        <f>IF(S29&gt;75%*T29,"Победитель",IF(S29&gt;50%*T29,"Призёр","Участник"))</f>
        <v>Участник</v>
      </c>
    </row>
    <row r="30" spans="1:22">
      <c r="A30" s="122">
        <v>16</v>
      </c>
      <c r="B30" s="123" t="s">
        <v>81</v>
      </c>
      <c r="C30" s="123" t="s">
        <v>137</v>
      </c>
      <c r="D30" s="123" t="s">
        <v>87</v>
      </c>
      <c r="E30" s="123" t="s">
        <v>98</v>
      </c>
      <c r="F30" s="121" t="str">
        <f>LEFT(C30,1)</f>
        <v>В</v>
      </c>
      <c r="G30" s="121" t="str">
        <f>LEFT(D30,1)</f>
        <v>Д</v>
      </c>
      <c r="H30" s="121" t="str">
        <f>LEFT(E30,1)</f>
        <v>С</v>
      </c>
      <c r="I30" s="59" t="s">
        <v>191</v>
      </c>
      <c r="J30" s="120" t="s">
        <v>74</v>
      </c>
      <c r="K30" s="103">
        <v>8</v>
      </c>
      <c r="L30" s="128" t="s">
        <v>138</v>
      </c>
      <c r="M30" s="109" t="s">
        <v>202</v>
      </c>
      <c r="N30" s="115" t="str">
        <f>CONCATENATE(L30,M30)</f>
        <v>Ф0811О</v>
      </c>
      <c r="O30" s="115" t="str">
        <f>CONCATENATE(B30,"-",F30,G30,H30,"-",I30)</f>
        <v>м-ВДС-08042005</v>
      </c>
      <c r="P30" s="27">
        <v>6</v>
      </c>
      <c r="Q30" s="27">
        <v>3</v>
      </c>
      <c r="R30" s="27">
        <v>1</v>
      </c>
      <c r="S30" s="117">
        <f>SUM(P30:R30)</f>
        <v>10</v>
      </c>
      <c r="T30" s="126">
        <v>21</v>
      </c>
      <c r="U30" s="130">
        <f>S30/T30</f>
        <v>0.47619047619047616</v>
      </c>
      <c r="V30" s="118" t="str">
        <f>IF(S30&gt;75%*T30,"Победитель",IF(S30&gt;50%*T30,"Призёр","Участник"))</f>
        <v>Участник</v>
      </c>
    </row>
    <row r="31" spans="1:22">
      <c r="A31" s="122">
        <v>17</v>
      </c>
      <c r="B31" s="123" t="s">
        <v>29</v>
      </c>
      <c r="C31" s="124" t="s">
        <v>595</v>
      </c>
      <c r="D31" s="124" t="s">
        <v>596</v>
      </c>
      <c r="E31" s="124" t="s">
        <v>98</v>
      </c>
      <c r="F31" s="121" t="str">
        <f>LEFT(C31,1)</f>
        <v>Ф</v>
      </c>
      <c r="G31" s="121" t="str">
        <f>LEFT(D31,1)</f>
        <v>О</v>
      </c>
      <c r="H31" s="121" t="str">
        <f>LEFT(E31,1)</f>
        <v>С</v>
      </c>
      <c r="I31" s="61" t="s">
        <v>597</v>
      </c>
      <c r="J31" s="120" t="s">
        <v>556</v>
      </c>
      <c r="K31" s="123">
        <v>8</v>
      </c>
      <c r="L31" s="125" t="s">
        <v>103</v>
      </c>
      <c r="M31" s="126" t="s">
        <v>459</v>
      </c>
      <c r="N31" s="115" t="str">
        <f>CONCATENATE(L31,M31)</f>
        <v>Ф0803В</v>
      </c>
      <c r="O31" s="115" t="str">
        <f>CONCATENATE(B31,"-",F31,G31,H31,"-",I31)</f>
        <v>М-ФОС-19012005</v>
      </c>
      <c r="P31" s="27">
        <v>5</v>
      </c>
      <c r="Q31" s="27">
        <v>4</v>
      </c>
      <c r="R31" s="27"/>
      <c r="S31" s="117">
        <f>SUM(P31:R31)</f>
        <v>9</v>
      </c>
      <c r="T31" s="126">
        <v>21</v>
      </c>
      <c r="U31" s="130">
        <f>S31/T31</f>
        <v>0.42857142857142855</v>
      </c>
      <c r="V31" s="118" t="str">
        <f>IF(S31&gt;75%*T31,"Победитель",IF(S31&gt;50%*T31,"Призёр","Участник"))</f>
        <v>Участник</v>
      </c>
    </row>
    <row r="32" spans="1:22">
      <c r="A32" s="122">
        <v>18</v>
      </c>
      <c r="B32" s="123" t="s">
        <v>81</v>
      </c>
      <c r="C32" s="123" t="s">
        <v>411</v>
      </c>
      <c r="D32" s="123" t="s">
        <v>360</v>
      </c>
      <c r="E32" s="123" t="s">
        <v>45</v>
      </c>
      <c r="F32" s="121" t="str">
        <f>LEFT(C32,1)</f>
        <v>Д</v>
      </c>
      <c r="G32" s="121" t="str">
        <f>LEFT(D32,1)</f>
        <v>С</v>
      </c>
      <c r="H32" s="121" t="str">
        <f>LEFT(E32,1)</f>
        <v>А</v>
      </c>
      <c r="I32" s="66" t="s">
        <v>412</v>
      </c>
      <c r="J32" s="123" t="s">
        <v>362</v>
      </c>
      <c r="K32" s="2">
        <v>8</v>
      </c>
      <c r="L32" s="128" t="s">
        <v>103</v>
      </c>
      <c r="M32" s="126" t="s">
        <v>29</v>
      </c>
      <c r="N32" s="115" t="str">
        <f>CONCATENATE(L32,M32)</f>
        <v>Ф0803М</v>
      </c>
      <c r="O32" s="115" t="str">
        <f>CONCATENATE(B32,"-",F32,G32,H32,"-",I32)</f>
        <v>м-ДСА-25082005</v>
      </c>
      <c r="P32" s="27">
        <v>2</v>
      </c>
      <c r="Q32" s="27">
        <v>0</v>
      </c>
      <c r="R32" s="27">
        <v>7</v>
      </c>
      <c r="S32" s="117">
        <f>SUM(P32:R32)</f>
        <v>9</v>
      </c>
      <c r="T32" s="126">
        <v>21</v>
      </c>
      <c r="U32" s="130">
        <f>S32/T32</f>
        <v>0.42857142857142855</v>
      </c>
      <c r="V32" s="118" t="str">
        <f>IF(S32&gt;75%*T32,"Победитель",IF(S32&gt;50%*T32,"Призёр","Участник"))</f>
        <v>Участник</v>
      </c>
    </row>
    <row r="33" spans="1:22">
      <c r="A33" s="122">
        <v>19</v>
      </c>
      <c r="B33" s="123" t="s">
        <v>14</v>
      </c>
      <c r="C33" s="123" t="s">
        <v>550</v>
      </c>
      <c r="D33" s="123" t="s">
        <v>151</v>
      </c>
      <c r="E33" s="123" t="s">
        <v>604</v>
      </c>
      <c r="F33" s="121" t="str">
        <f>LEFT(C33,1)</f>
        <v>П</v>
      </c>
      <c r="G33" s="121" t="str">
        <f>LEFT(D33,1)</f>
        <v>В</v>
      </c>
      <c r="H33" s="121" t="str">
        <f>LEFT(E33,1)</f>
        <v>Е</v>
      </c>
      <c r="I33" s="59" t="s">
        <v>605</v>
      </c>
      <c r="J33" s="120" t="s">
        <v>556</v>
      </c>
      <c r="K33" s="123">
        <v>8</v>
      </c>
      <c r="L33" s="128" t="s">
        <v>95</v>
      </c>
      <c r="M33" s="126" t="s">
        <v>459</v>
      </c>
      <c r="N33" s="115" t="str">
        <f>CONCATENATE(L33,M33)</f>
        <v>Ф0805В</v>
      </c>
      <c r="O33" s="115" t="str">
        <f>CONCATENATE(B33,"-",F33,G33,H33,"-",I33)</f>
        <v>Ж-ПВЕ-07122005</v>
      </c>
      <c r="P33" s="27">
        <v>5</v>
      </c>
      <c r="Q33" s="27">
        <v>2</v>
      </c>
      <c r="R33" s="27">
        <v>1</v>
      </c>
      <c r="S33" s="117">
        <f>SUM(P33:R33)</f>
        <v>8</v>
      </c>
      <c r="T33" s="126">
        <v>21</v>
      </c>
      <c r="U33" s="130">
        <f>S33/T33</f>
        <v>0.38095238095238093</v>
      </c>
      <c r="V33" s="118" t="str">
        <f>IF(S33&gt;75%*T33,"Победитель",IF(S33&gt;50%*T33,"Призёр","Участник"))</f>
        <v>Участник</v>
      </c>
    </row>
    <row r="34" spans="1:22">
      <c r="A34" s="122">
        <v>20</v>
      </c>
      <c r="B34" s="123" t="s">
        <v>29</v>
      </c>
      <c r="C34" s="123" t="s">
        <v>613</v>
      </c>
      <c r="D34" s="123" t="s">
        <v>266</v>
      </c>
      <c r="E34" s="123" t="s">
        <v>88</v>
      </c>
      <c r="F34" s="121" t="str">
        <f>LEFT(C34,1)</f>
        <v>Н</v>
      </c>
      <c r="G34" s="121" t="str">
        <f>LEFT(D34,1)</f>
        <v>Н</v>
      </c>
      <c r="H34" s="121" t="str">
        <f>LEFT(E34,1)</f>
        <v>Н</v>
      </c>
      <c r="I34" s="59" t="s">
        <v>614</v>
      </c>
      <c r="J34" s="120" t="s">
        <v>556</v>
      </c>
      <c r="K34" s="123">
        <v>8</v>
      </c>
      <c r="L34" s="128" t="s">
        <v>257</v>
      </c>
      <c r="M34" s="126" t="s">
        <v>459</v>
      </c>
      <c r="N34" s="115" t="str">
        <f>CONCATENATE(L34,M34)</f>
        <v>Ф0813В</v>
      </c>
      <c r="O34" s="115" t="str">
        <f>CONCATENATE(B34,"-",F34,G34,H34,"-",I34)</f>
        <v>М-ННН-29072005</v>
      </c>
      <c r="P34" s="27">
        <v>4</v>
      </c>
      <c r="Q34" s="27">
        <v>4</v>
      </c>
      <c r="R34" s="27"/>
      <c r="S34" s="117">
        <f>SUM(P34:R34)</f>
        <v>8</v>
      </c>
      <c r="T34" s="126">
        <v>21</v>
      </c>
      <c r="U34" s="130">
        <f>S34/T34</f>
        <v>0.38095238095238093</v>
      </c>
      <c r="V34" s="118" t="str">
        <f>IF(S34&gt;75%*T34,"Победитель",IF(S34&gt;50%*T34,"Призёр","Участник"))</f>
        <v>Участник</v>
      </c>
    </row>
    <row r="35" spans="1:22">
      <c r="A35" s="122">
        <v>21</v>
      </c>
      <c r="B35" s="123" t="s">
        <v>29</v>
      </c>
      <c r="C35" s="123" t="s">
        <v>487</v>
      </c>
      <c r="D35" s="123" t="s">
        <v>266</v>
      </c>
      <c r="E35" s="123" t="s">
        <v>84</v>
      </c>
      <c r="F35" s="121" t="str">
        <f>LEFT(C35,1)</f>
        <v>З</v>
      </c>
      <c r="G35" s="121" t="str">
        <f>LEFT(D35,1)</f>
        <v>Н</v>
      </c>
      <c r="H35" s="121" t="str">
        <f>LEFT(E35,1)</f>
        <v>А</v>
      </c>
      <c r="I35" s="66" t="s">
        <v>489</v>
      </c>
      <c r="J35" s="123" t="s">
        <v>485</v>
      </c>
      <c r="K35" s="2">
        <v>8</v>
      </c>
      <c r="L35" s="128" t="s">
        <v>59</v>
      </c>
      <c r="M35" s="126" t="s">
        <v>506</v>
      </c>
      <c r="N35" s="115" t="s">
        <v>59</v>
      </c>
      <c r="O35" s="115" t="s">
        <v>490</v>
      </c>
      <c r="P35" s="27">
        <v>7</v>
      </c>
      <c r="Q35" s="27">
        <v>0</v>
      </c>
      <c r="R35" s="27">
        <v>1</v>
      </c>
      <c r="S35" s="117">
        <f>SUM(P35:R35)</f>
        <v>8</v>
      </c>
      <c r="T35" s="126">
        <v>21</v>
      </c>
      <c r="U35" s="130">
        <f>S35/T35</f>
        <v>0.38095238095238093</v>
      </c>
      <c r="V35" s="118" t="str">
        <f>IF(S35&gt;75%*T35,"Победитель",IF(S35&gt;50%*T35,"Призёр","Участник"))</f>
        <v>Участник</v>
      </c>
    </row>
    <row r="36" spans="1:22">
      <c r="A36" s="122">
        <v>22</v>
      </c>
      <c r="B36" s="132" t="s">
        <v>275</v>
      </c>
      <c r="C36" s="132" t="s">
        <v>300</v>
      </c>
      <c r="D36" s="132" t="s">
        <v>256</v>
      </c>
      <c r="E36" s="132" t="s">
        <v>98</v>
      </c>
      <c r="F36" s="121" t="str">
        <f>LEFT(C36,1)</f>
        <v>Е</v>
      </c>
      <c r="G36" s="121" t="str">
        <f>LEFT(D36,1)</f>
        <v>И</v>
      </c>
      <c r="H36" s="121" t="str">
        <f>LEFT(E36,1)</f>
        <v>С</v>
      </c>
      <c r="I36" s="60" t="s">
        <v>301</v>
      </c>
      <c r="J36" s="132" t="s">
        <v>274</v>
      </c>
      <c r="K36" s="128">
        <v>8</v>
      </c>
      <c r="L36" s="125" t="s">
        <v>103</v>
      </c>
      <c r="M36" s="126" t="s">
        <v>33</v>
      </c>
      <c r="N36" s="115" t="str">
        <f>CONCATENATE(L36,M36)</f>
        <v>Ф0803К</v>
      </c>
      <c r="O36" s="115" t="str">
        <f>CONCATENATE(B36,"-",F36,G36,H36,"-",I36)</f>
        <v>м -ЕИС-29122005</v>
      </c>
      <c r="P36" s="27">
        <v>8</v>
      </c>
      <c r="Q36" s="27"/>
      <c r="R36" s="27"/>
      <c r="S36" s="117">
        <f>SUM(P36:R36)</f>
        <v>8</v>
      </c>
      <c r="T36" s="126">
        <v>21</v>
      </c>
      <c r="U36" s="130">
        <f>S36/T36</f>
        <v>0.38095238095238093</v>
      </c>
      <c r="V36" s="118" t="str">
        <f>IF(S36&gt;75%*T36,"Победитель",IF(S36&gt;50%*T36,"Призёр","Участник"))</f>
        <v>Участник</v>
      </c>
    </row>
    <row r="37" spans="1:22">
      <c r="A37" s="122">
        <v>23</v>
      </c>
      <c r="B37" s="132" t="s">
        <v>275</v>
      </c>
      <c r="C37" s="132" t="s">
        <v>285</v>
      </c>
      <c r="D37" s="132" t="s">
        <v>38</v>
      </c>
      <c r="E37" s="132" t="s">
        <v>98</v>
      </c>
      <c r="F37" s="121" t="str">
        <f>LEFT(C37,1)</f>
        <v>Б</v>
      </c>
      <c r="G37" s="121" t="str">
        <f>LEFT(D37,1)</f>
        <v>А</v>
      </c>
      <c r="H37" s="121" t="str">
        <f>LEFT(E37,1)</f>
        <v>С</v>
      </c>
      <c r="I37" s="60" t="s">
        <v>286</v>
      </c>
      <c r="J37" s="132" t="s">
        <v>274</v>
      </c>
      <c r="K37" s="11" t="s">
        <v>287</v>
      </c>
      <c r="L37" s="128" t="s">
        <v>211</v>
      </c>
      <c r="M37" s="126" t="s">
        <v>33</v>
      </c>
      <c r="N37" s="115" t="str">
        <f>CONCATENATE(L37,M37)</f>
        <v>Ф0806К</v>
      </c>
      <c r="O37" s="115" t="str">
        <f>CONCATENATE(B37,"-",F37,G37,H37,"-",I37)</f>
        <v>м -БАС-08082005</v>
      </c>
      <c r="P37" s="27">
        <v>8</v>
      </c>
      <c r="Q37" s="27"/>
      <c r="R37" s="27"/>
      <c r="S37" s="117">
        <f>SUM(P37:R37)</f>
        <v>8</v>
      </c>
      <c r="T37" s="126">
        <v>21</v>
      </c>
      <c r="U37" s="130">
        <f>S37/T37</f>
        <v>0.38095238095238093</v>
      </c>
      <c r="V37" s="118" t="str">
        <f>IF(S37&gt;75%*T37,"Победитель",IF(S37&gt;50%*T37,"Призёр","Участник"))</f>
        <v>Участник</v>
      </c>
    </row>
    <row r="38" spans="1:22">
      <c r="A38" s="122">
        <v>24</v>
      </c>
      <c r="B38" s="128" t="s">
        <v>76</v>
      </c>
      <c r="C38" s="128" t="s">
        <v>281</v>
      </c>
      <c r="D38" s="128" t="s">
        <v>282</v>
      </c>
      <c r="E38" s="128" t="s">
        <v>283</v>
      </c>
      <c r="F38" s="121" t="str">
        <f>LEFT(C38,1)</f>
        <v>М</v>
      </c>
      <c r="G38" s="121" t="str">
        <f>LEFT(D38,1)</f>
        <v>С</v>
      </c>
      <c r="H38" s="121" t="str">
        <f>LEFT(E38,1)</f>
        <v>Н</v>
      </c>
      <c r="I38" s="60" t="s">
        <v>284</v>
      </c>
      <c r="J38" s="128" t="s">
        <v>274</v>
      </c>
      <c r="K38" s="128">
        <v>8</v>
      </c>
      <c r="L38" s="16" t="s">
        <v>80</v>
      </c>
      <c r="M38" s="126" t="s">
        <v>33</v>
      </c>
      <c r="N38" s="115" t="str">
        <f>CONCATENATE(L38,M38)</f>
        <v>Ф0809К</v>
      </c>
      <c r="O38" s="115" t="str">
        <f>CONCATENATE(B38,"-",F38,G38,H38,"-",I38)</f>
        <v>ж-МСН-13052005</v>
      </c>
      <c r="P38" s="27">
        <v>8</v>
      </c>
      <c r="Q38" s="27"/>
      <c r="R38" s="27"/>
      <c r="S38" s="117">
        <f>SUM(P38:R38)</f>
        <v>8</v>
      </c>
      <c r="T38" s="126">
        <v>21</v>
      </c>
      <c r="U38" s="130">
        <f>S38/T38</f>
        <v>0.38095238095238093</v>
      </c>
      <c r="V38" s="118" t="str">
        <f>IF(S38&gt;75%*T38,"Победитель",IF(S38&gt;50%*T38,"Призёр","Участник"))</f>
        <v>Участник</v>
      </c>
    </row>
    <row r="39" spans="1:22">
      <c r="A39" s="122">
        <v>25</v>
      </c>
      <c r="B39" s="123" t="s">
        <v>81</v>
      </c>
      <c r="C39" s="123" t="s">
        <v>415</v>
      </c>
      <c r="D39" s="123" t="s">
        <v>31</v>
      </c>
      <c r="E39" s="123" t="s">
        <v>416</v>
      </c>
      <c r="F39" s="121" t="str">
        <f>LEFT(C39,1)</f>
        <v>М</v>
      </c>
      <c r="G39" s="121" t="str">
        <f>LEFT(D39,1)</f>
        <v>В</v>
      </c>
      <c r="H39" s="121" t="str">
        <f>LEFT(E39,1)</f>
        <v>А</v>
      </c>
      <c r="I39" s="66" t="s">
        <v>417</v>
      </c>
      <c r="J39" s="123" t="s">
        <v>362</v>
      </c>
      <c r="K39" s="2">
        <v>8</v>
      </c>
      <c r="L39" s="128" t="s">
        <v>95</v>
      </c>
      <c r="M39" s="126" t="s">
        <v>29</v>
      </c>
      <c r="N39" s="115" t="str">
        <f>CONCATENATE(L39,M39)</f>
        <v>Ф0805М</v>
      </c>
      <c r="O39" s="115" t="str">
        <f>CONCATENATE(B39,"-",F39,G39,H39,"-",I39)</f>
        <v>м-МВА-09072005</v>
      </c>
      <c r="P39" s="27">
        <v>6</v>
      </c>
      <c r="Q39" s="27">
        <v>2</v>
      </c>
      <c r="R39" s="27"/>
      <c r="S39" s="117">
        <f>SUM(P39:R39)</f>
        <v>8</v>
      </c>
      <c r="T39" s="126">
        <v>21</v>
      </c>
      <c r="U39" s="130">
        <f>S39/T39</f>
        <v>0.38095238095238093</v>
      </c>
      <c r="V39" s="118" t="str">
        <f>IF(S39&gt;75%*T39,"Победитель",IF(S39&gt;50%*T39,"Призёр","Участник"))</f>
        <v>Участник</v>
      </c>
    </row>
    <row r="40" spans="1:22">
      <c r="A40" s="122">
        <v>26</v>
      </c>
      <c r="B40" s="123" t="s">
        <v>29</v>
      </c>
      <c r="C40" s="124" t="s">
        <v>601</v>
      </c>
      <c r="D40" s="124" t="s">
        <v>602</v>
      </c>
      <c r="E40" s="124" t="s">
        <v>325</v>
      </c>
      <c r="F40" s="121" t="str">
        <f>LEFT(C40,1)</f>
        <v>В</v>
      </c>
      <c r="G40" s="121" t="str">
        <f>LEFT(D40,1)</f>
        <v>Г</v>
      </c>
      <c r="H40" s="121" t="str">
        <f>LEFT(E40,1)</f>
        <v>П</v>
      </c>
      <c r="I40" s="58" t="s">
        <v>603</v>
      </c>
      <c r="J40" s="120" t="s">
        <v>556</v>
      </c>
      <c r="K40" s="123">
        <v>8</v>
      </c>
      <c r="L40" s="125" t="s">
        <v>54</v>
      </c>
      <c r="M40" s="126" t="s">
        <v>459</v>
      </c>
      <c r="N40" s="115" t="str">
        <f>CONCATENATE(L40,M40)</f>
        <v>Ф0801В</v>
      </c>
      <c r="O40" s="115" t="str">
        <f>CONCATENATE(B40,"-",F40,G40,H40,"-",I40)</f>
        <v>М-ВГП-14082005</v>
      </c>
      <c r="P40" s="27">
        <v>5</v>
      </c>
      <c r="Q40" s="27">
        <v>1</v>
      </c>
      <c r="R40" s="27">
        <v>1</v>
      </c>
      <c r="S40" s="117">
        <f>SUM(P40:R40)</f>
        <v>7</v>
      </c>
      <c r="T40" s="126">
        <v>21</v>
      </c>
      <c r="U40" s="130">
        <f>S40/T40</f>
        <v>0.33333333333333331</v>
      </c>
      <c r="V40" s="118" t="str">
        <f>IF(S40&gt;75%*T40,"Победитель",IF(S40&gt;50%*T40,"Призёр","Участник"))</f>
        <v>Участник</v>
      </c>
    </row>
    <row r="41" spans="1:22">
      <c r="A41" s="122">
        <v>27</v>
      </c>
      <c r="B41" s="123" t="s">
        <v>29</v>
      </c>
      <c r="C41" s="124" t="s">
        <v>598</v>
      </c>
      <c r="D41" s="124" t="s">
        <v>97</v>
      </c>
      <c r="E41" s="124" t="s">
        <v>304</v>
      </c>
      <c r="F41" s="121" t="str">
        <f>LEFT(C41,1)</f>
        <v>Л</v>
      </c>
      <c r="G41" s="121" t="str">
        <f>LEFT(D41,1)</f>
        <v>П</v>
      </c>
      <c r="H41" s="121" t="str">
        <f>LEFT(E41,1)</f>
        <v>Д</v>
      </c>
      <c r="I41" s="58" t="s">
        <v>599</v>
      </c>
      <c r="J41" s="120" t="s">
        <v>556</v>
      </c>
      <c r="K41" s="123">
        <v>8</v>
      </c>
      <c r="L41" s="125" t="s">
        <v>600</v>
      </c>
      <c r="M41" s="126" t="s">
        <v>459</v>
      </c>
      <c r="N41" s="115" t="str">
        <f>CONCATENATE(L41,M41)</f>
        <v>Ф0814В</v>
      </c>
      <c r="O41" s="115" t="str">
        <f>CONCATENATE(B41,"-",F41,G41,H41,"-",I41)</f>
        <v>М-ЛПД-19102005</v>
      </c>
      <c r="P41" s="27">
        <v>4</v>
      </c>
      <c r="Q41" s="27">
        <v>2</v>
      </c>
      <c r="R41" s="27">
        <v>1</v>
      </c>
      <c r="S41" s="117">
        <f>SUM(P41:R41)</f>
        <v>7</v>
      </c>
      <c r="T41" s="126">
        <v>21</v>
      </c>
      <c r="U41" s="130">
        <f>S41/T41</f>
        <v>0.33333333333333331</v>
      </c>
      <c r="V41" s="118" t="str">
        <f>IF(S41&gt;75%*T41,"Победитель",IF(S41&gt;50%*T41,"Призёр","Участник"))</f>
        <v>Участник</v>
      </c>
    </row>
    <row r="42" spans="1:22">
      <c r="A42" s="122">
        <v>28</v>
      </c>
      <c r="B42" s="123" t="s">
        <v>29</v>
      </c>
      <c r="C42" s="123" t="s">
        <v>483</v>
      </c>
      <c r="D42" s="123" t="s">
        <v>395</v>
      </c>
      <c r="E42" s="123" t="s">
        <v>98</v>
      </c>
      <c r="F42" s="121" t="str">
        <f>LEFT(C42,1)</f>
        <v>В</v>
      </c>
      <c r="G42" s="121" t="str">
        <f>LEFT(D42,1)</f>
        <v>Д</v>
      </c>
      <c r="H42" s="121" t="str">
        <f>LEFT(E42,1)</f>
        <v>С</v>
      </c>
      <c r="I42" s="66" t="s">
        <v>484</v>
      </c>
      <c r="J42" s="123" t="s">
        <v>485</v>
      </c>
      <c r="K42" s="2">
        <v>8</v>
      </c>
      <c r="L42" s="128" t="s">
        <v>54</v>
      </c>
      <c r="M42" s="126" t="s">
        <v>506</v>
      </c>
      <c r="N42" s="115" t="s">
        <v>54</v>
      </c>
      <c r="O42" s="115" t="s">
        <v>486</v>
      </c>
      <c r="P42" s="27">
        <v>6</v>
      </c>
      <c r="Q42" s="27">
        <v>0</v>
      </c>
      <c r="R42" s="27">
        <v>1</v>
      </c>
      <c r="S42" s="117">
        <f>SUM(P42:R42)</f>
        <v>7</v>
      </c>
      <c r="T42" s="126">
        <v>21</v>
      </c>
      <c r="U42" s="130">
        <f>S42/T42</f>
        <v>0.33333333333333331</v>
      </c>
      <c r="V42" s="118" t="str">
        <f>IF(S42&gt;75%*T42,"Победитель",IF(S42&gt;50%*T42,"Призёр","Участник"))</f>
        <v>Участник</v>
      </c>
    </row>
    <row r="43" spans="1:22">
      <c r="A43" s="122">
        <v>29</v>
      </c>
      <c r="B43" s="123" t="s">
        <v>29</v>
      </c>
      <c r="C43" s="125" t="s">
        <v>356</v>
      </c>
      <c r="D43" s="124" t="s">
        <v>357</v>
      </c>
      <c r="E43" s="124" t="s">
        <v>217</v>
      </c>
      <c r="F43" s="121" t="str">
        <f>LEFT(C43,1)</f>
        <v>Т</v>
      </c>
      <c r="G43" s="121" t="str">
        <f>LEFT(D43,1)</f>
        <v>М</v>
      </c>
      <c r="H43" s="121" t="str">
        <f>LEFT(E43,1)</f>
        <v>Д</v>
      </c>
      <c r="I43" s="58" t="s">
        <v>176</v>
      </c>
      <c r="J43" s="120" t="s">
        <v>358</v>
      </c>
      <c r="K43" s="103">
        <v>8</v>
      </c>
      <c r="L43" s="113" t="s">
        <v>54</v>
      </c>
      <c r="M43" s="109" t="s">
        <v>52</v>
      </c>
      <c r="N43" s="115" t="str">
        <f>CONCATENATE(L43,M43)</f>
        <v>Ф0801Д</v>
      </c>
      <c r="O43" s="115" t="str">
        <f>CONCATENATE(B43,"-",F43,G43,H43,"-",I43)</f>
        <v>М-ТМД-23052005</v>
      </c>
      <c r="P43" s="62">
        <v>6</v>
      </c>
      <c r="Q43" s="62">
        <v>1</v>
      </c>
      <c r="R43" s="62">
        <v>0</v>
      </c>
      <c r="S43" s="117">
        <f>SUM(P43:R43)</f>
        <v>7</v>
      </c>
      <c r="T43" s="126">
        <v>21</v>
      </c>
      <c r="U43" s="130">
        <f>S43/T43</f>
        <v>0.33333333333333331</v>
      </c>
      <c r="V43" s="118" t="str">
        <f>IF(S43&gt;75%*T43,"Победитель",IF(S43&gt;50%*T43,"Призёр","Участник"))</f>
        <v>Участник</v>
      </c>
    </row>
    <row r="44" spans="1:22">
      <c r="A44" s="122">
        <v>30</v>
      </c>
      <c r="B44" s="123" t="s">
        <v>29</v>
      </c>
      <c r="C44" s="123" t="s">
        <v>538</v>
      </c>
      <c r="D44" s="123" t="s">
        <v>165</v>
      </c>
      <c r="E44" s="123" t="s">
        <v>539</v>
      </c>
      <c r="F44" s="121" t="str">
        <f>LEFT(C44,1)</f>
        <v>Х</v>
      </c>
      <c r="G44" s="121" t="str">
        <f>LEFT(D44,1)</f>
        <v>И</v>
      </c>
      <c r="H44" s="121" t="str">
        <f>LEFT(E44,1)</f>
        <v>Р</v>
      </c>
      <c r="I44" s="66" t="s">
        <v>540</v>
      </c>
      <c r="J44" s="123" t="s">
        <v>537</v>
      </c>
      <c r="K44" s="2">
        <v>8</v>
      </c>
      <c r="L44" s="128" t="s">
        <v>54</v>
      </c>
      <c r="M44" s="126" t="s">
        <v>14</v>
      </c>
      <c r="N44" s="115" t="s">
        <v>54</v>
      </c>
      <c r="O44" s="115" t="str">
        <f>CONCATENATE(B44,"-",F44,G44,H44,"-",I44)</f>
        <v>М-ХИР-02082005</v>
      </c>
      <c r="P44" s="27">
        <v>6</v>
      </c>
      <c r="Q44" s="27">
        <v>1</v>
      </c>
      <c r="R44" s="27">
        <v>0</v>
      </c>
      <c r="S44" s="117">
        <f>SUM(P44:R44)</f>
        <v>7</v>
      </c>
      <c r="T44" s="126">
        <v>21</v>
      </c>
      <c r="U44" s="130">
        <f>S44/T44</f>
        <v>0.33333333333333331</v>
      </c>
      <c r="V44" s="118" t="str">
        <f>IF(S44&gt;75%*T44,"Победитель",IF(S44&gt;50%*T44,"Призёр","Участник"))</f>
        <v>Участник</v>
      </c>
    </row>
    <row r="45" spans="1:22">
      <c r="A45" s="122">
        <v>31</v>
      </c>
      <c r="B45" s="128" t="s">
        <v>275</v>
      </c>
      <c r="C45" s="132" t="s">
        <v>298</v>
      </c>
      <c r="D45" s="132" t="s">
        <v>50</v>
      </c>
      <c r="E45" s="132" t="s">
        <v>39</v>
      </c>
      <c r="F45" s="121" t="str">
        <f>LEFT(C45,1)</f>
        <v>К</v>
      </c>
      <c r="G45" s="121" t="str">
        <f>LEFT(D45,1)</f>
        <v>Д</v>
      </c>
      <c r="H45" s="121" t="str">
        <f>LEFT(E45,1)</f>
        <v>А</v>
      </c>
      <c r="I45" s="60" t="s">
        <v>299</v>
      </c>
      <c r="J45" s="132" t="s">
        <v>274</v>
      </c>
      <c r="K45" s="13" t="s">
        <v>287</v>
      </c>
      <c r="L45" s="125" t="s">
        <v>59</v>
      </c>
      <c r="M45" s="126" t="s">
        <v>33</v>
      </c>
      <c r="N45" s="115" t="str">
        <f>CONCATENATE(L45,M45)</f>
        <v>Ф0802К</v>
      </c>
      <c r="O45" s="115" t="str">
        <f>CONCATENATE(B45,"-",F45,G45,H45,"-",I45)</f>
        <v>м -КДА-08032006</v>
      </c>
      <c r="P45" s="27">
        <v>7</v>
      </c>
      <c r="Q45" s="27"/>
      <c r="R45" s="27"/>
      <c r="S45" s="117">
        <f>SUM(P45:R45)</f>
        <v>7</v>
      </c>
      <c r="T45" s="126">
        <v>21</v>
      </c>
      <c r="U45" s="130">
        <f>S45/T45</f>
        <v>0.33333333333333331</v>
      </c>
      <c r="V45" s="118" t="str">
        <f>IF(S45&gt;75%*T45,"Победитель",IF(S45&gt;50%*T45,"Призёр","Участник"))</f>
        <v>Участник</v>
      </c>
    </row>
    <row r="46" spans="1:22">
      <c r="A46" s="122">
        <v>32</v>
      </c>
      <c r="B46" s="132" t="s">
        <v>76</v>
      </c>
      <c r="C46" s="132" t="s">
        <v>313</v>
      </c>
      <c r="D46" s="132" t="s">
        <v>314</v>
      </c>
      <c r="E46" s="132" t="s">
        <v>315</v>
      </c>
      <c r="F46" s="121" t="str">
        <f>LEFT(C46,1)</f>
        <v>К</v>
      </c>
      <c r="G46" s="121" t="str">
        <f>LEFT(D46,1)</f>
        <v>К</v>
      </c>
      <c r="H46" s="121" t="str">
        <f>LEFT(E46,1)</f>
        <v>В</v>
      </c>
      <c r="I46" s="60" t="s">
        <v>316</v>
      </c>
      <c r="J46" s="132" t="s">
        <v>274</v>
      </c>
      <c r="K46" s="128">
        <v>8</v>
      </c>
      <c r="L46" s="128" t="s">
        <v>85</v>
      </c>
      <c r="M46" s="126" t="s">
        <v>33</v>
      </c>
      <c r="N46" s="115" t="str">
        <f>CONCATENATE(L46,M46)</f>
        <v>Ф0808К</v>
      </c>
      <c r="O46" s="115" t="str">
        <f>CONCATENATE(B46,"-",F46,G46,H46,"-",I46)</f>
        <v>ж-ККВ-15122005</v>
      </c>
      <c r="P46" s="27">
        <v>7</v>
      </c>
      <c r="Q46" s="27"/>
      <c r="R46" s="27"/>
      <c r="S46" s="117">
        <f>SUM(P46:R46)</f>
        <v>7</v>
      </c>
      <c r="T46" s="126">
        <v>21</v>
      </c>
      <c r="U46" s="130">
        <f>S46/T46</f>
        <v>0.33333333333333331</v>
      </c>
      <c r="V46" s="118" t="str">
        <f>IF(S46&gt;75%*T46,"Победитель",IF(S46&gt;50%*T46,"Призёр","Участник"))</f>
        <v>Участник</v>
      </c>
    </row>
    <row r="47" spans="1:22">
      <c r="A47" s="122">
        <v>33</v>
      </c>
      <c r="B47" s="123" t="s">
        <v>81</v>
      </c>
      <c r="C47" s="124" t="s">
        <v>102</v>
      </c>
      <c r="D47" s="124" t="s">
        <v>87</v>
      </c>
      <c r="E47" s="124" t="s">
        <v>84</v>
      </c>
      <c r="F47" s="121" t="str">
        <f>LEFT(C47,1)</f>
        <v>Ф</v>
      </c>
      <c r="G47" s="121" t="str">
        <f>LEFT(D47,1)</f>
        <v>Д</v>
      </c>
      <c r="H47" s="121" t="str">
        <f>LEFT(E47,1)</f>
        <v>А</v>
      </c>
      <c r="I47" s="58" t="s">
        <v>179</v>
      </c>
      <c r="J47" s="120" t="s">
        <v>74</v>
      </c>
      <c r="K47" s="103">
        <v>8</v>
      </c>
      <c r="L47" s="125" t="s">
        <v>103</v>
      </c>
      <c r="M47" s="109" t="s">
        <v>202</v>
      </c>
      <c r="N47" s="115" t="str">
        <f>CONCATENATE(L47,M47)</f>
        <v>Ф0803О</v>
      </c>
      <c r="O47" s="115" t="str">
        <f>CONCATENATE(B47,"-",F47,G47,H47,"-",I47)</f>
        <v>м-ФДА-21092005</v>
      </c>
      <c r="P47" s="27">
        <v>6</v>
      </c>
      <c r="Q47" s="27">
        <v>1</v>
      </c>
      <c r="R47" s="27"/>
      <c r="S47" s="117">
        <f>SUM(P47:R47)</f>
        <v>7</v>
      </c>
      <c r="T47" s="126">
        <v>21</v>
      </c>
      <c r="U47" s="130">
        <f>S47/T47</f>
        <v>0.33333333333333331</v>
      </c>
      <c r="V47" s="118" t="str">
        <f>IF(S47&gt;75%*T47,"Победитель",IF(S47&gt;50%*T47,"Призёр","Участник"))</f>
        <v>Участник</v>
      </c>
    </row>
    <row r="48" spans="1:22">
      <c r="A48" s="122">
        <v>34</v>
      </c>
      <c r="B48" s="132" t="s">
        <v>275</v>
      </c>
      <c r="C48" s="132" t="s">
        <v>309</v>
      </c>
      <c r="D48" s="132" t="s">
        <v>83</v>
      </c>
      <c r="E48" s="132" t="s">
        <v>88</v>
      </c>
      <c r="F48" s="121" t="str">
        <f>LEFT(C48,1)</f>
        <v>Х</v>
      </c>
      <c r="G48" s="121" t="str">
        <f>LEFT(D48,1)</f>
        <v>А</v>
      </c>
      <c r="H48" s="121" t="str">
        <f>LEFT(E48,1)</f>
        <v>Н</v>
      </c>
      <c r="I48" s="60" t="s">
        <v>178</v>
      </c>
      <c r="J48" s="132" t="s">
        <v>274</v>
      </c>
      <c r="K48" s="128">
        <v>8</v>
      </c>
      <c r="L48" s="128" t="s">
        <v>106</v>
      </c>
      <c r="M48" s="126" t="s">
        <v>33</v>
      </c>
      <c r="N48" s="115" t="str">
        <f>CONCATENATE(L48,M48)</f>
        <v>Ф0804К</v>
      </c>
      <c r="O48" s="115" t="str">
        <f>CONCATENATE(B48,"-",F48,G48,H48,"-",I48)</f>
        <v>м -ХАН-21072005</v>
      </c>
      <c r="P48" s="27">
        <v>6</v>
      </c>
      <c r="Q48" s="27"/>
      <c r="R48" s="27"/>
      <c r="S48" s="117">
        <f>SUM(P48:R48)</f>
        <v>6</v>
      </c>
      <c r="T48" s="126">
        <v>21</v>
      </c>
      <c r="U48" s="130">
        <f>S48/T48</f>
        <v>0.2857142857142857</v>
      </c>
      <c r="V48" s="118" t="str">
        <f>IF(S48&gt;75%*T48,"Победитель",IF(S48&gt;50%*T48,"Призёр","Участник"))</f>
        <v>Участник</v>
      </c>
    </row>
    <row r="49" spans="1:22">
      <c r="A49" s="122">
        <v>35</v>
      </c>
      <c r="B49" s="123" t="s">
        <v>76</v>
      </c>
      <c r="C49" s="124" t="s">
        <v>77</v>
      </c>
      <c r="D49" s="124" t="s">
        <v>78</v>
      </c>
      <c r="E49" s="124" t="s">
        <v>79</v>
      </c>
      <c r="F49" s="121" t="str">
        <f>LEFT(C49,1)</f>
        <v>К</v>
      </c>
      <c r="G49" s="121" t="str">
        <f>LEFT(D49,1)</f>
        <v>В</v>
      </c>
      <c r="H49" s="121" t="str">
        <f>LEFT(E49,1)</f>
        <v>В</v>
      </c>
      <c r="I49" s="58" t="s">
        <v>172</v>
      </c>
      <c r="J49" s="120" t="s">
        <v>74</v>
      </c>
      <c r="K49" s="103">
        <v>8</v>
      </c>
      <c r="L49" s="113" t="s">
        <v>80</v>
      </c>
      <c r="M49" s="109" t="s">
        <v>202</v>
      </c>
      <c r="N49" s="115" t="str">
        <f>CONCATENATE(L49,M49)</f>
        <v>Ф0809О</v>
      </c>
      <c r="O49" s="115" t="str">
        <f>CONCATENATE(B49,"-",F49,G49,H49,"-",I49)</f>
        <v>ж-КВВ-12022005</v>
      </c>
      <c r="P49" s="62">
        <v>4</v>
      </c>
      <c r="Q49" s="62">
        <v>2</v>
      </c>
      <c r="R49" s="62"/>
      <c r="S49" s="117">
        <f>SUM(P49:R49)</f>
        <v>6</v>
      </c>
      <c r="T49" s="126">
        <v>21</v>
      </c>
      <c r="U49" s="130">
        <f>S49/T49</f>
        <v>0.2857142857142857</v>
      </c>
      <c r="V49" s="118" t="str">
        <f>IF(S49&gt;75%*T49,"Победитель",IF(S49&gt;50%*T49,"Призёр","Участник"))</f>
        <v>Участник</v>
      </c>
    </row>
    <row r="50" spans="1:22">
      <c r="A50" s="122">
        <v>36</v>
      </c>
      <c r="B50" s="123" t="s">
        <v>81</v>
      </c>
      <c r="C50" s="123" t="s">
        <v>157</v>
      </c>
      <c r="D50" s="123" t="s">
        <v>31</v>
      </c>
      <c r="E50" s="123" t="s">
        <v>158</v>
      </c>
      <c r="F50" s="121" t="str">
        <f>LEFT(C50,1)</f>
        <v>Б</v>
      </c>
      <c r="G50" s="121" t="str">
        <f>LEFT(D50,1)</f>
        <v>В</v>
      </c>
      <c r="H50" s="121" t="str">
        <f>LEFT(E50,1)</f>
        <v>М</v>
      </c>
      <c r="I50" s="59" t="s">
        <v>198</v>
      </c>
      <c r="J50" s="120" t="s">
        <v>74</v>
      </c>
      <c r="K50" s="123">
        <v>8</v>
      </c>
      <c r="L50" s="128" t="s">
        <v>159</v>
      </c>
      <c r="M50" s="109" t="s">
        <v>202</v>
      </c>
      <c r="N50" s="115" t="str">
        <f>CONCATENATE(L50,M50)</f>
        <v>Ф0823О</v>
      </c>
      <c r="O50" s="115" t="str">
        <f>CONCATENATE(B50,"-",F50,G50,H50,"-",I50)</f>
        <v>м-БВМ-30102004</v>
      </c>
      <c r="P50" s="27">
        <v>5</v>
      </c>
      <c r="Q50" s="27">
        <v>1</v>
      </c>
      <c r="R50" s="27"/>
      <c r="S50" s="117">
        <f>SUM(P50:R50)</f>
        <v>6</v>
      </c>
      <c r="T50" s="126">
        <v>21</v>
      </c>
      <c r="U50" s="130">
        <f>S50/T50</f>
        <v>0.2857142857142857</v>
      </c>
      <c r="V50" s="118" t="str">
        <f>IF(S50&gt;75%*T50,"Победитель",IF(S50&gt;50%*T50,"Призёр","Участник"))</f>
        <v>Участник</v>
      </c>
    </row>
    <row r="51" spans="1:22">
      <c r="A51" s="122">
        <v>37</v>
      </c>
      <c r="B51" s="123" t="s">
        <v>14</v>
      </c>
      <c r="C51" s="124" t="s">
        <v>55</v>
      </c>
      <c r="D51" s="124" t="s">
        <v>56</v>
      </c>
      <c r="E51" s="124" t="s">
        <v>57</v>
      </c>
      <c r="F51" s="121" t="str">
        <f>LEFT(C51,1)</f>
        <v>Л</v>
      </c>
      <c r="G51" s="121" t="str">
        <f>LEFT(D51,1)</f>
        <v>С</v>
      </c>
      <c r="H51" s="121" t="str">
        <f>LEFT(E51,1)</f>
        <v>С</v>
      </c>
      <c r="I51" s="58" t="s">
        <v>58</v>
      </c>
      <c r="J51" s="120" t="s">
        <v>35</v>
      </c>
      <c r="K51" s="103">
        <v>8</v>
      </c>
      <c r="L51" s="16" t="s">
        <v>59</v>
      </c>
      <c r="M51" s="109" t="s">
        <v>70</v>
      </c>
      <c r="N51" s="115" t="str">
        <f>CONCATENATE(L51,M51)</f>
        <v>Ф0802У</v>
      </c>
      <c r="O51" s="115" t="str">
        <f>CONCATENATE(B51,"-",F51,G51,H51,"-",I51)</f>
        <v>Ж-ЛСС-01082005</v>
      </c>
      <c r="P51" s="62">
        <v>6</v>
      </c>
      <c r="Q51" s="62"/>
      <c r="R51" s="62"/>
      <c r="S51" s="117">
        <f>SUM(P51:R51)</f>
        <v>6</v>
      </c>
      <c r="T51" s="126">
        <v>21</v>
      </c>
      <c r="U51" s="130">
        <f>S51/T51</f>
        <v>0.2857142857142857</v>
      </c>
      <c r="V51" s="118" t="str">
        <f>IF(S51&gt;75%*T51,"Победитель",IF(S51&gt;50%*T51,"Призёр","Участник"))</f>
        <v>Участник</v>
      </c>
    </row>
    <row r="52" spans="1:22">
      <c r="A52" s="122">
        <v>38</v>
      </c>
      <c r="B52" s="123" t="s">
        <v>29</v>
      </c>
      <c r="C52" s="123" t="s">
        <v>632</v>
      </c>
      <c r="D52" s="123" t="s">
        <v>602</v>
      </c>
      <c r="E52" s="123" t="s">
        <v>45</v>
      </c>
      <c r="F52" s="121" t="str">
        <f>LEFT(C52,1)</f>
        <v>П</v>
      </c>
      <c r="G52" s="121" t="str">
        <f>LEFT(D52,1)</f>
        <v>Г</v>
      </c>
      <c r="H52" s="121" t="str">
        <f>LEFT(E52,1)</f>
        <v>А</v>
      </c>
      <c r="I52" s="59" t="s">
        <v>633</v>
      </c>
      <c r="J52" s="120" t="s">
        <v>556</v>
      </c>
      <c r="K52" s="123">
        <v>8</v>
      </c>
      <c r="L52" s="128" t="s">
        <v>634</v>
      </c>
      <c r="M52" s="126" t="s">
        <v>459</v>
      </c>
      <c r="N52" s="115" t="str">
        <f>CONCATENATE(L52,M52)</f>
        <v>ф0827В</v>
      </c>
      <c r="O52" s="115" t="str">
        <f>CONCATENATE(B52,"-",F52,G52,H52,"-",I52)</f>
        <v>М-ПГА-22032005</v>
      </c>
      <c r="P52" s="27">
        <v>5</v>
      </c>
      <c r="Q52" s="27">
        <v>0</v>
      </c>
      <c r="R52" s="27"/>
      <c r="S52" s="117">
        <f>SUM(P52:R52)</f>
        <v>5</v>
      </c>
      <c r="T52" s="126">
        <v>21</v>
      </c>
      <c r="U52" s="130">
        <f>S52/T52</f>
        <v>0.23809523809523808</v>
      </c>
      <c r="V52" s="118" t="str">
        <f>IF(S52&gt;75%*T52,"Победитель",IF(S52&gt;50%*T52,"Призёр","Участник"))</f>
        <v>Участник</v>
      </c>
    </row>
    <row r="53" spans="1:22">
      <c r="A53" s="122">
        <v>39</v>
      </c>
      <c r="B53" s="132" t="s">
        <v>76</v>
      </c>
      <c r="C53" s="132" t="s">
        <v>310</v>
      </c>
      <c r="D53" s="132" t="s">
        <v>311</v>
      </c>
      <c r="E53" s="132" t="s">
        <v>283</v>
      </c>
      <c r="F53" s="121" t="str">
        <f>LEFT(C53,1)</f>
        <v>Х</v>
      </c>
      <c r="G53" s="121" t="str">
        <f>LEFT(D53,1)</f>
        <v>Л</v>
      </c>
      <c r="H53" s="121" t="str">
        <f>LEFT(E53,1)</f>
        <v>Н</v>
      </c>
      <c r="I53" s="60" t="s">
        <v>178</v>
      </c>
      <c r="J53" s="132" t="s">
        <v>274</v>
      </c>
      <c r="K53" s="13" t="s">
        <v>287</v>
      </c>
      <c r="L53" s="128" t="s">
        <v>312</v>
      </c>
      <c r="M53" s="126" t="s">
        <v>33</v>
      </c>
      <c r="N53" s="115" t="str">
        <f>CONCATENATE(L53,M53)</f>
        <v>Ф0807К</v>
      </c>
      <c r="O53" s="115" t="str">
        <f>CONCATENATE(B53,"-",F53,G53,H53,"-",I53)</f>
        <v>ж-ХЛН-21072005</v>
      </c>
      <c r="P53" s="27">
        <v>5</v>
      </c>
      <c r="Q53" s="27"/>
      <c r="R53" s="27"/>
      <c r="S53" s="117">
        <f>SUM(P53:R53)</f>
        <v>5</v>
      </c>
      <c r="T53" s="126">
        <v>21</v>
      </c>
      <c r="U53" s="130">
        <f>S53/T53</f>
        <v>0.23809523809523808</v>
      </c>
      <c r="V53" s="118" t="str">
        <f>IF(S53&gt;75%*T53,"Победитель",IF(S53&gt;50%*T53,"Призёр","Участник"))</f>
        <v>Участник</v>
      </c>
    </row>
    <row r="54" spans="1:22">
      <c r="A54" s="122">
        <v>40</v>
      </c>
      <c r="B54" s="132" t="s">
        <v>275</v>
      </c>
      <c r="C54" s="132" t="s">
        <v>290</v>
      </c>
      <c r="D54" s="132" t="s">
        <v>291</v>
      </c>
      <c r="E54" s="132" t="s">
        <v>292</v>
      </c>
      <c r="F54" s="121" t="str">
        <f>LEFT(C54,1)</f>
        <v>Т</v>
      </c>
      <c r="G54" s="121" t="str">
        <f>LEFT(D54,1)</f>
        <v>В</v>
      </c>
      <c r="H54" s="121" t="str">
        <f>LEFT(E54,1)</f>
        <v>Г</v>
      </c>
      <c r="I54" s="60" t="s">
        <v>293</v>
      </c>
      <c r="J54" s="132" t="s">
        <v>274</v>
      </c>
      <c r="K54" s="128">
        <v>8</v>
      </c>
      <c r="L54" s="125" t="s">
        <v>294</v>
      </c>
      <c r="M54" s="126" t="s">
        <v>33</v>
      </c>
      <c r="N54" s="115" t="str">
        <f>CONCATENATE(L54,M54)</f>
        <v>Ф0810К</v>
      </c>
      <c r="O54" s="115" t="str">
        <f>CONCATENATE(B54,"-",F54,G54,H54,"-",I54)</f>
        <v>м -ТВГ-02102005</v>
      </c>
      <c r="P54" s="27">
        <v>5</v>
      </c>
      <c r="Q54" s="27"/>
      <c r="R54" s="27"/>
      <c r="S54" s="117">
        <f>SUM(P54:R54)</f>
        <v>5</v>
      </c>
      <c r="T54" s="126">
        <v>21</v>
      </c>
      <c r="U54" s="130">
        <f>S54/T54</f>
        <v>0.23809523809523808</v>
      </c>
      <c r="V54" s="118" t="str">
        <f>IF(S54&gt;75%*T54,"Победитель",IF(S54&gt;50%*T54,"Призёр","Участник"))</f>
        <v>Участник</v>
      </c>
    </row>
    <row r="55" spans="1:22">
      <c r="A55" s="122">
        <v>41</v>
      </c>
      <c r="B55" s="132" t="s">
        <v>275</v>
      </c>
      <c r="C55" s="132" t="s">
        <v>288</v>
      </c>
      <c r="D55" s="132" t="s">
        <v>125</v>
      </c>
      <c r="E55" s="132" t="s">
        <v>217</v>
      </c>
      <c r="F55" s="121" t="str">
        <f>LEFT(C55,1)</f>
        <v>Ч</v>
      </c>
      <c r="G55" s="121" t="str">
        <f>LEFT(D55,1)</f>
        <v>К</v>
      </c>
      <c r="H55" s="121" t="str">
        <f>LEFT(E55,1)</f>
        <v>Д</v>
      </c>
      <c r="I55" s="60" t="s">
        <v>289</v>
      </c>
      <c r="J55" s="132" t="s">
        <v>274</v>
      </c>
      <c r="K55" s="12">
        <v>8</v>
      </c>
      <c r="L55" s="128" t="s">
        <v>138</v>
      </c>
      <c r="M55" s="126" t="s">
        <v>33</v>
      </c>
      <c r="N55" s="115" t="str">
        <f>CONCATENATE(L55,M55)</f>
        <v>Ф0811К</v>
      </c>
      <c r="O55" s="115" t="str">
        <f>CONCATENATE(B55,"-",F55,G55,H55,"-",I55)</f>
        <v>м -ЧКД-01072005</v>
      </c>
      <c r="P55" s="27">
        <v>5</v>
      </c>
      <c r="Q55" s="27"/>
      <c r="R55" s="27"/>
      <c r="S55" s="117">
        <f>SUM(P55:R55)</f>
        <v>5</v>
      </c>
      <c r="T55" s="126">
        <v>21</v>
      </c>
      <c r="U55" s="130">
        <f>S55/T55</f>
        <v>0.23809523809523808</v>
      </c>
      <c r="V55" s="118" t="str">
        <f>IF(S55&gt;75%*T55,"Победитель",IF(S55&gt;50%*T55,"Призёр","Участник"))</f>
        <v>Участник</v>
      </c>
    </row>
    <row r="56" spans="1:22">
      <c r="A56" s="122">
        <v>42</v>
      </c>
      <c r="B56" s="123" t="s">
        <v>29</v>
      </c>
      <c r="C56" s="124" t="s">
        <v>49</v>
      </c>
      <c r="D56" s="124" t="s">
        <v>50</v>
      </c>
      <c r="E56" s="124" t="s">
        <v>51</v>
      </c>
      <c r="F56" s="121" t="str">
        <f>LEFT(C56,1)</f>
        <v>М</v>
      </c>
      <c r="G56" s="121" t="str">
        <f>LEFT(D56,1)</f>
        <v>Д</v>
      </c>
      <c r="H56" s="121" t="str">
        <f>LEFT(E56,1)</f>
        <v>М</v>
      </c>
      <c r="I56" s="58" t="s">
        <v>53</v>
      </c>
      <c r="J56" s="120" t="s">
        <v>35</v>
      </c>
      <c r="K56" s="103">
        <v>8</v>
      </c>
      <c r="L56" s="16" t="s">
        <v>54</v>
      </c>
      <c r="M56" s="109" t="s">
        <v>70</v>
      </c>
      <c r="N56" s="115" t="str">
        <f>CONCATENATE(L56,M56)</f>
        <v>Ф0801У</v>
      </c>
      <c r="O56" s="115" t="str">
        <f>CONCATENATE(B56,"-",F56,G56,H56,"-",I56)</f>
        <v>М-МДМ-08102005</v>
      </c>
      <c r="P56" s="62">
        <v>5</v>
      </c>
      <c r="Q56" s="62"/>
      <c r="R56" s="62"/>
      <c r="S56" s="117">
        <f>SUM(P56:R56)</f>
        <v>5</v>
      </c>
      <c r="T56" s="126">
        <v>21</v>
      </c>
      <c r="U56" s="130">
        <f>S56/T56</f>
        <v>0.23809523809523808</v>
      </c>
      <c r="V56" s="118" t="str">
        <f>IF(S56&gt;75%*T56,"Победитель",IF(S56&gt;50%*T56,"Призёр","Участник"))</f>
        <v>Участник</v>
      </c>
    </row>
    <row r="57" spans="1:22">
      <c r="A57" s="122">
        <v>43</v>
      </c>
      <c r="B57" s="4" t="s">
        <v>81</v>
      </c>
      <c r="C57" s="6" t="s">
        <v>209</v>
      </c>
      <c r="D57" s="6" t="s">
        <v>210</v>
      </c>
      <c r="E57" s="6" t="s">
        <v>84</v>
      </c>
      <c r="F57" s="121" t="str">
        <f>LEFT(C57,1)</f>
        <v>К</v>
      </c>
      <c r="G57" s="121" t="str">
        <f>LEFT(D57,1)</f>
        <v>И</v>
      </c>
      <c r="H57" s="121" t="str">
        <f>LEFT(E57,1)</f>
        <v>А</v>
      </c>
      <c r="I57" s="67" t="s">
        <v>231</v>
      </c>
      <c r="J57" s="7" t="s">
        <v>205</v>
      </c>
      <c r="K57" s="4">
        <v>8</v>
      </c>
      <c r="L57" s="8" t="s">
        <v>211</v>
      </c>
      <c r="M57" s="126" t="s">
        <v>189</v>
      </c>
      <c r="N57" s="115" t="str">
        <f>CONCATENATE(L57,M57)</f>
        <v>Ф0806Ч</v>
      </c>
      <c r="O57" s="115" t="str">
        <f>CONCATENATE(B57,"-",F57,G57,H57,"-",I57)</f>
        <v>м-КИА-22062005</v>
      </c>
      <c r="P57" s="27">
        <v>5</v>
      </c>
      <c r="Q57" s="27"/>
      <c r="R57" s="27"/>
      <c r="S57" s="117">
        <f>SUM(P57:R57)</f>
        <v>5</v>
      </c>
      <c r="T57" s="126">
        <v>21</v>
      </c>
      <c r="U57" s="130">
        <f>S57/T57</f>
        <v>0.23809523809523808</v>
      </c>
      <c r="V57" s="118" t="str">
        <f>IF(S57&gt;75%*T57,"Победитель",IF(S57&gt;50%*T57,"Призёр","Участник"))</f>
        <v>Участник</v>
      </c>
    </row>
    <row r="58" spans="1:22">
      <c r="A58" s="122">
        <v>44</v>
      </c>
      <c r="B58" s="123" t="s">
        <v>14</v>
      </c>
      <c r="C58" s="123" t="s">
        <v>730</v>
      </c>
      <c r="D58" s="123" t="s">
        <v>151</v>
      </c>
      <c r="E58" s="123" t="s">
        <v>62</v>
      </c>
      <c r="F58" s="123" t="s">
        <v>46</v>
      </c>
      <c r="G58" s="123" t="s">
        <v>459</v>
      </c>
      <c r="H58" s="123" t="s">
        <v>40</v>
      </c>
      <c r="I58" s="66" t="s">
        <v>731</v>
      </c>
      <c r="J58" s="123" t="s">
        <v>732</v>
      </c>
      <c r="K58" s="2">
        <v>8</v>
      </c>
      <c r="L58" s="128" t="s">
        <v>54</v>
      </c>
      <c r="M58" s="126" t="s">
        <v>734</v>
      </c>
      <c r="N58" s="122" t="str">
        <f>CONCATENATE(L58,M58)</f>
        <v>Ф0801Н</v>
      </c>
      <c r="O58" s="115" t="str">
        <f>CONCATENATE(B58,"-",F58,G58,H58,"-",I58)</f>
        <v>Ж-БВА-11.02.2006</v>
      </c>
      <c r="P58" s="27">
        <v>3</v>
      </c>
      <c r="Q58" s="27">
        <v>1</v>
      </c>
      <c r="R58" s="27">
        <v>1</v>
      </c>
      <c r="S58" s="117">
        <f>SUM(P58:R58)</f>
        <v>5</v>
      </c>
      <c r="T58" s="126">
        <v>21</v>
      </c>
      <c r="U58" s="130">
        <f>S58/T58</f>
        <v>0.23809523809523808</v>
      </c>
      <c r="V58" s="118" t="str">
        <f>IF(S58&gt;75%*T58,"Победитель",IF(S58&gt;50%*T58,"Призёр","Участник"))</f>
        <v>Участник</v>
      </c>
    </row>
    <row r="59" spans="1:22">
      <c r="A59" s="122">
        <v>45</v>
      </c>
      <c r="B59" s="103" t="s">
        <v>14</v>
      </c>
      <c r="C59" s="17" t="s">
        <v>467</v>
      </c>
      <c r="D59" s="17" t="s">
        <v>263</v>
      </c>
      <c r="E59" s="17" t="s">
        <v>57</v>
      </c>
      <c r="F59" s="121" t="str">
        <f>LEFT(C59,1)</f>
        <v>О</v>
      </c>
      <c r="G59" s="121" t="str">
        <f>LEFT(D59,1)</f>
        <v>А</v>
      </c>
      <c r="H59" s="121" t="str">
        <f>LEFT(E59,1)</f>
        <v>С</v>
      </c>
      <c r="I59" s="65" t="s">
        <v>468</v>
      </c>
      <c r="J59" s="18" t="s">
        <v>456</v>
      </c>
      <c r="K59" s="103">
        <v>8</v>
      </c>
      <c r="L59" s="134" t="s">
        <v>95</v>
      </c>
      <c r="M59" s="126" t="s">
        <v>454</v>
      </c>
      <c r="N59" s="115" t="str">
        <f>CONCATENATE(L59,M59)</f>
        <v>Ф0805Е</v>
      </c>
      <c r="O59" s="115" t="str">
        <f>CONCATENATE(B59,"-",F59,G59,H59,"-",I59)</f>
        <v>Ж-ОАС-06.04.2006</v>
      </c>
      <c r="P59" s="62">
        <v>4</v>
      </c>
      <c r="Q59" s="62"/>
      <c r="R59" s="27"/>
      <c r="S59" s="117">
        <f>SUM(P59:R59)</f>
        <v>4</v>
      </c>
      <c r="T59" s="126">
        <v>21</v>
      </c>
      <c r="U59" s="130">
        <f>S59/T59</f>
        <v>0.19047619047619047</v>
      </c>
      <c r="V59" s="118" t="str">
        <f>IF(S59&gt;75%*T59,"Победитель",IF(S59&gt;50%*T59,"Призёр","Участник"))</f>
        <v>Участник</v>
      </c>
    </row>
    <row r="60" spans="1:22">
      <c r="A60" s="122">
        <v>46</v>
      </c>
      <c r="B60" s="123" t="s">
        <v>29</v>
      </c>
      <c r="C60" s="123" t="s">
        <v>525</v>
      </c>
      <c r="D60" s="123" t="s">
        <v>526</v>
      </c>
      <c r="E60" s="123" t="s">
        <v>366</v>
      </c>
      <c r="F60" s="121" t="str">
        <f>LEFT(C60,1)</f>
        <v>К</v>
      </c>
      <c r="G60" s="121" t="str">
        <f>LEFT(D60,1)</f>
        <v>С</v>
      </c>
      <c r="H60" s="121" t="str">
        <f>LEFT(E60,1)</f>
        <v>И</v>
      </c>
      <c r="I60" s="59" t="s">
        <v>527</v>
      </c>
      <c r="J60" s="120" t="s">
        <v>509</v>
      </c>
      <c r="K60" s="123">
        <v>8</v>
      </c>
      <c r="L60" s="128" t="s">
        <v>54</v>
      </c>
      <c r="M60" s="126" t="s">
        <v>523</v>
      </c>
      <c r="N60" s="115" t="str">
        <f>CONCATENATE(L60,M60)</f>
        <v>Ф0801И</v>
      </c>
      <c r="O60" s="115" t="str">
        <f>CONCATENATE(B60,"-",F60,G60,H60,"-",I60)</f>
        <v>М-КСИ-24062005</v>
      </c>
      <c r="P60" s="27">
        <v>4</v>
      </c>
      <c r="Q60" s="27"/>
      <c r="R60" s="27"/>
      <c r="S60" s="117">
        <f>SUM(P60:R60)</f>
        <v>4</v>
      </c>
      <c r="T60" s="126">
        <v>21</v>
      </c>
      <c r="U60" s="130">
        <f>S60/T60</f>
        <v>0.19047619047619047</v>
      </c>
      <c r="V60" s="118" t="str">
        <f>IF(S60&gt;75%*T60,"Победитель",IF(S60&gt;50%*T60,"Призёр","Участник"))</f>
        <v>Участник</v>
      </c>
    </row>
    <row r="61" spans="1:22">
      <c r="A61" s="122">
        <v>47</v>
      </c>
      <c r="B61" s="123" t="s">
        <v>81</v>
      </c>
      <c r="C61" s="123" t="s">
        <v>418</v>
      </c>
      <c r="D61" s="123" t="s">
        <v>419</v>
      </c>
      <c r="E61" s="123" t="s">
        <v>98</v>
      </c>
      <c r="F61" s="121" t="str">
        <f>LEFT(C61,1)</f>
        <v>Ж</v>
      </c>
      <c r="G61" s="121" t="str">
        <f>LEFT(D61,1)</f>
        <v>М</v>
      </c>
      <c r="H61" s="121" t="str">
        <f>LEFT(E61,1)</f>
        <v>С</v>
      </c>
      <c r="I61" s="66" t="s">
        <v>420</v>
      </c>
      <c r="J61" s="123" t="s">
        <v>362</v>
      </c>
      <c r="K61" s="2">
        <v>8</v>
      </c>
      <c r="L61" s="128" t="s">
        <v>211</v>
      </c>
      <c r="M61" s="126" t="s">
        <v>29</v>
      </c>
      <c r="N61" s="115" t="str">
        <f>CONCATENATE(L61,M61)</f>
        <v>Ф0806М</v>
      </c>
      <c r="O61" s="115" t="str">
        <f>CONCATENATE(B61,"-",F61,G61,H61,"-",I61)</f>
        <v>м-ЖМС-02032005</v>
      </c>
      <c r="P61" s="27">
        <v>4</v>
      </c>
      <c r="Q61" s="27"/>
      <c r="R61" s="27"/>
      <c r="S61" s="117">
        <f>SUM(P61:R61)</f>
        <v>4</v>
      </c>
      <c r="T61" s="126">
        <v>21</v>
      </c>
      <c r="U61" s="130">
        <f>S61/T61</f>
        <v>0.19047619047619047</v>
      </c>
      <c r="V61" s="118" t="str">
        <f>IF(S61&gt;75%*T61,"Победитель",IF(S61&gt;50%*T61,"Призёр","Участник"))</f>
        <v>Участник</v>
      </c>
    </row>
    <row r="62" spans="1:22">
      <c r="A62" s="122">
        <v>48</v>
      </c>
      <c r="B62" s="123" t="s">
        <v>76</v>
      </c>
      <c r="C62" s="123" t="s">
        <v>141</v>
      </c>
      <c r="D62" s="123" t="s">
        <v>142</v>
      </c>
      <c r="E62" s="123" t="s">
        <v>98</v>
      </c>
      <c r="F62" s="121" t="str">
        <f>LEFT(C62,1)</f>
        <v>Е</v>
      </c>
      <c r="G62" s="121" t="str">
        <f>LEFT(D62,1)</f>
        <v>Ю</v>
      </c>
      <c r="H62" s="121" t="str">
        <f>LEFT(E62,1)</f>
        <v>С</v>
      </c>
      <c r="I62" s="59" t="s">
        <v>193</v>
      </c>
      <c r="J62" s="120" t="s">
        <v>74</v>
      </c>
      <c r="K62" s="103">
        <v>8</v>
      </c>
      <c r="L62" s="128" t="s">
        <v>143</v>
      </c>
      <c r="M62" s="109" t="s">
        <v>202</v>
      </c>
      <c r="N62" s="115" t="str">
        <f>CONCATENATE(L62,M62)</f>
        <v>Ф0828О</v>
      </c>
      <c r="O62" s="115" t="str">
        <f>CONCATENATE(B62,"-",F62,G62,H62,"-",I62)</f>
        <v>ж-ЕЮС-28012005</v>
      </c>
      <c r="P62" s="27">
        <v>4</v>
      </c>
      <c r="Q62" s="27"/>
      <c r="R62" s="27"/>
      <c r="S62" s="117">
        <f>SUM(P62:R62)</f>
        <v>4</v>
      </c>
      <c r="T62" s="126">
        <v>21</v>
      </c>
      <c r="U62" s="130">
        <f>S62/T62</f>
        <v>0.19047619047619047</v>
      </c>
      <c r="V62" s="118" t="str">
        <f>IF(S62&gt;75%*T62,"Победитель",IF(S62&gt;50%*T62,"Призёр","Участник"))</f>
        <v>Участник</v>
      </c>
    </row>
    <row r="63" spans="1:22">
      <c r="A63" s="122">
        <v>49</v>
      </c>
      <c r="B63" s="123" t="s">
        <v>14</v>
      </c>
      <c r="C63" s="123" t="s">
        <v>690</v>
      </c>
      <c r="D63" s="123" t="s">
        <v>282</v>
      </c>
      <c r="E63" s="123" t="s">
        <v>691</v>
      </c>
      <c r="F63" s="121" t="str">
        <f>LEFT(C63,1)</f>
        <v>Б</v>
      </c>
      <c r="G63" s="121" t="str">
        <f>LEFT(D63,1)</f>
        <v>С</v>
      </c>
      <c r="H63" s="121" t="str">
        <f>LEFT(E63,1)</f>
        <v>П</v>
      </c>
      <c r="I63" s="66">
        <v>25072005</v>
      </c>
      <c r="J63" s="123" t="s">
        <v>683</v>
      </c>
      <c r="K63" s="2">
        <v>8</v>
      </c>
      <c r="L63" s="128" t="s">
        <v>54</v>
      </c>
      <c r="M63" s="126" t="s">
        <v>23</v>
      </c>
      <c r="N63" s="122" t="str">
        <f>CONCATENATE(L63,M63)</f>
        <v>Ф0801С</v>
      </c>
      <c r="O63" s="115" t="str">
        <f>CONCATENATE(B63,"-",F63,G63,H63,"-",I63)</f>
        <v>Ж-БСП-25072005</v>
      </c>
      <c r="P63" s="27">
        <v>3</v>
      </c>
      <c r="Q63" s="27">
        <v>1</v>
      </c>
      <c r="R63" s="27"/>
      <c r="S63" s="117">
        <f>SUM(P63:R63)</f>
        <v>4</v>
      </c>
      <c r="T63" s="126">
        <v>21</v>
      </c>
      <c r="U63" s="130">
        <f>S63/T63</f>
        <v>0.19047619047619047</v>
      </c>
      <c r="V63" s="118" t="str">
        <f>IF(S63&gt;75%*T63,"Победитель",IF(S63&gt;50%*T63,"Призёр","Участник"))</f>
        <v>Участник</v>
      </c>
    </row>
    <row r="64" spans="1:22">
      <c r="A64" s="122">
        <v>50</v>
      </c>
      <c r="B64" s="103" t="s">
        <v>14</v>
      </c>
      <c r="C64" s="17" t="s">
        <v>463</v>
      </c>
      <c r="D64" s="17" t="s">
        <v>168</v>
      </c>
      <c r="E64" s="17" t="s">
        <v>224</v>
      </c>
      <c r="F64" s="121" t="str">
        <f>LEFT(C64,1)</f>
        <v>Я</v>
      </c>
      <c r="G64" s="121" t="str">
        <f>LEFT(D64,1)</f>
        <v>Д</v>
      </c>
      <c r="H64" s="121" t="str">
        <f>LEFT(E64,1)</f>
        <v>В</v>
      </c>
      <c r="I64" s="65" t="s">
        <v>464</v>
      </c>
      <c r="J64" s="18" t="s">
        <v>456</v>
      </c>
      <c r="K64" s="103">
        <v>8</v>
      </c>
      <c r="L64" s="134" t="s">
        <v>103</v>
      </c>
      <c r="M64" s="126" t="s">
        <v>454</v>
      </c>
      <c r="N64" s="115" t="str">
        <f>CONCATENATE(L64,M64)</f>
        <v>Ф0803Е</v>
      </c>
      <c r="O64" s="115" t="str">
        <f>CONCATENATE(B64,"-",F64,G64,H64,"-",I64)</f>
        <v>Ж-ЯДВ-31.10.2005</v>
      </c>
      <c r="P64" s="62">
        <v>3</v>
      </c>
      <c r="Q64" s="62"/>
      <c r="R64" s="27"/>
      <c r="S64" s="117">
        <f>SUM(P64:R64)</f>
        <v>3</v>
      </c>
      <c r="T64" s="126">
        <v>21</v>
      </c>
      <c r="U64" s="130">
        <f>S64/T64</f>
        <v>0.14285714285714285</v>
      </c>
      <c r="V64" s="118" t="str">
        <f>IF(S64&gt;75%*T64,"Победитель",IF(S64&gt;50%*T64,"Призёр","Участник"))</f>
        <v>Участник</v>
      </c>
    </row>
    <row r="65" spans="1:22">
      <c r="A65" s="122">
        <v>51</v>
      </c>
      <c r="B65" s="103" t="s">
        <v>14</v>
      </c>
      <c r="C65" s="17" t="s">
        <v>465</v>
      </c>
      <c r="D65" s="17" t="s">
        <v>168</v>
      </c>
      <c r="E65" s="17" t="s">
        <v>148</v>
      </c>
      <c r="F65" s="121" t="str">
        <f>LEFT(C65,1)</f>
        <v>Л</v>
      </c>
      <c r="G65" s="121" t="str">
        <f>LEFT(D65,1)</f>
        <v>Д</v>
      </c>
      <c r="H65" s="121" t="str">
        <f>LEFT(E65,1)</f>
        <v>Д</v>
      </c>
      <c r="I65" s="65" t="s">
        <v>466</v>
      </c>
      <c r="J65" s="18" t="s">
        <v>456</v>
      </c>
      <c r="K65" s="103">
        <v>8</v>
      </c>
      <c r="L65" s="134" t="s">
        <v>106</v>
      </c>
      <c r="M65" s="126" t="s">
        <v>454</v>
      </c>
      <c r="N65" s="115" t="str">
        <f>CONCATENATE(L65,M65)</f>
        <v>Ф0804Е</v>
      </c>
      <c r="O65" s="115" t="str">
        <f>CONCATENATE(B65,"-",F65,G65,H65,"-",I65)</f>
        <v>Ж-ЛДД-22.06.2006</v>
      </c>
      <c r="P65" s="62">
        <v>3</v>
      </c>
      <c r="Q65" s="62"/>
      <c r="R65" s="27"/>
      <c r="S65" s="117">
        <f>SUM(P65:R65)</f>
        <v>3</v>
      </c>
      <c r="T65" s="126">
        <v>21</v>
      </c>
      <c r="U65" s="130">
        <f>S65/T65</f>
        <v>0.14285714285714285</v>
      </c>
      <c r="V65" s="118" t="str">
        <f>IF(S65&gt;75%*T65,"Победитель",IF(S65&gt;50%*T65,"Призёр","Участник"))</f>
        <v>Участник</v>
      </c>
    </row>
    <row r="66" spans="1:22">
      <c r="A66" s="122">
        <v>52</v>
      </c>
      <c r="B66" s="128" t="s">
        <v>29</v>
      </c>
      <c r="C66" s="128" t="s">
        <v>528</v>
      </c>
      <c r="D66" s="128" t="s">
        <v>44</v>
      </c>
      <c r="E66" s="128" t="s">
        <v>353</v>
      </c>
      <c r="F66" s="121" t="str">
        <f>LEFT(C66,1)</f>
        <v>А</v>
      </c>
      <c r="G66" s="121" t="str">
        <f>LEFT(D66,1)</f>
        <v>Б</v>
      </c>
      <c r="H66" s="121" t="str">
        <f>LEFT(E66,1)</f>
        <v>В</v>
      </c>
      <c r="I66" s="60" t="s">
        <v>529</v>
      </c>
      <c r="J66" s="120" t="s">
        <v>509</v>
      </c>
      <c r="K66" s="129">
        <v>8</v>
      </c>
      <c r="L66" s="128" t="s">
        <v>59</v>
      </c>
      <c r="M66" s="126" t="s">
        <v>523</v>
      </c>
      <c r="N66" s="115" t="str">
        <f>CONCATENATE(L66,M66)</f>
        <v>Ф0802И</v>
      </c>
      <c r="O66" s="115" t="str">
        <f>CONCATENATE(B66,"-",F66,G66,H66,"-",I66)</f>
        <v>М-АБВ-31102004</v>
      </c>
      <c r="P66" s="27">
        <v>2</v>
      </c>
      <c r="Q66" s="27">
        <v>1</v>
      </c>
      <c r="R66" s="27"/>
      <c r="S66" s="117">
        <f>SUM(P66:R66)</f>
        <v>3</v>
      </c>
      <c r="T66" s="126">
        <v>21</v>
      </c>
      <c r="U66" s="130">
        <f>S66/T66</f>
        <v>0.14285714285714285</v>
      </c>
      <c r="V66" s="118" t="str">
        <f>IF(S66&gt;75%*T66,"Победитель",IF(S66&gt;50%*T66,"Призёр","Участник"))</f>
        <v>Участник</v>
      </c>
    </row>
    <row r="67" spans="1:22">
      <c r="A67" s="122">
        <v>53</v>
      </c>
      <c r="B67" s="132" t="s">
        <v>275</v>
      </c>
      <c r="C67" s="132" t="s">
        <v>307</v>
      </c>
      <c r="D67" s="132" t="s">
        <v>91</v>
      </c>
      <c r="E67" s="132" t="s">
        <v>239</v>
      </c>
      <c r="F67" s="121" t="str">
        <f>LEFT(C67,1)</f>
        <v>Г</v>
      </c>
      <c r="G67" s="121" t="str">
        <f>LEFT(D67,1)</f>
        <v>А</v>
      </c>
      <c r="H67" s="121" t="str">
        <f>LEFT(E67,1)</f>
        <v>И</v>
      </c>
      <c r="I67" s="60" t="s">
        <v>308</v>
      </c>
      <c r="J67" s="132" t="s">
        <v>274</v>
      </c>
      <c r="K67" s="128">
        <v>8</v>
      </c>
      <c r="L67" s="125" t="s">
        <v>95</v>
      </c>
      <c r="M67" s="126" t="s">
        <v>33</v>
      </c>
      <c r="N67" s="115" t="str">
        <f>CONCATENATE(L67,M67)</f>
        <v>Ф0805К</v>
      </c>
      <c r="O67" s="115" t="str">
        <f>CONCATENATE(B67,"-",F67,G67,H67,"-",I67)</f>
        <v>м -ГАИ-06022005</v>
      </c>
      <c r="P67" s="27">
        <v>3</v>
      </c>
      <c r="Q67" s="27"/>
      <c r="R67" s="27"/>
      <c r="S67" s="117">
        <f>SUM(P67:R67)</f>
        <v>3</v>
      </c>
      <c r="T67" s="126">
        <v>21</v>
      </c>
      <c r="U67" s="130">
        <f>S67/T67</f>
        <v>0.14285714285714285</v>
      </c>
      <c r="V67" s="118" t="str">
        <f>IF(S67&gt;75%*T67,"Победитель",IF(S67&gt;50%*T67,"Призёр","Участник"))</f>
        <v>Участник</v>
      </c>
    </row>
    <row r="68" spans="1:22">
      <c r="A68" s="122">
        <v>54</v>
      </c>
      <c r="B68" s="4" t="s">
        <v>81</v>
      </c>
      <c r="C68" s="6" t="s">
        <v>208</v>
      </c>
      <c r="D68" s="6" t="s">
        <v>165</v>
      </c>
      <c r="E68" s="6" t="s">
        <v>32</v>
      </c>
      <c r="F68" s="121" t="str">
        <f>LEFT(C68,1)</f>
        <v>К</v>
      </c>
      <c r="G68" s="121" t="str">
        <f>LEFT(D68,1)</f>
        <v>И</v>
      </c>
      <c r="H68" s="121" t="str">
        <f>LEFT(E68,1)</f>
        <v>Е</v>
      </c>
      <c r="I68" s="67" t="s">
        <v>230</v>
      </c>
      <c r="J68" s="7" t="s">
        <v>205</v>
      </c>
      <c r="K68" s="4">
        <v>8</v>
      </c>
      <c r="L68" s="8" t="s">
        <v>106</v>
      </c>
      <c r="M68" s="126" t="s">
        <v>189</v>
      </c>
      <c r="N68" s="115" t="str">
        <f>CONCATENATE(L68,M68)</f>
        <v>Ф0804Ч</v>
      </c>
      <c r="O68" s="115" t="str">
        <f>CONCATENATE(B68,"-",F68,G68,H68,"-",I68)</f>
        <v>м-КИЕ-07082005</v>
      </c>
      <c r="P68" s="27">
        <v>3</v>
      </c>
      <c r="Q68" s="27"/>
      <c r="R68" s="27"/>
      <c r="S68" s="117">
        <f>SUM(P68:R68)</f>
        <v>3</v>
      </c>
      <c r="T68" s="126">
        <v>21</v>
      </c>
      <c r="U68" s="130">
        <f>S68/T68</f>
        <v>0.14285714285714285</v>
      </c>
      <c r="V68" s="118" t="str">
        <f>IF(S68&gt;75%*T68,"Победитель",IF(S68&gt;50%*T68,"Призёр","Участник"))</f>
        <v>Участник</v>
      </c>
    </row>
    <row r="69" spans="1:22">
      <c r="A69" s="122">
        <v>55</v>
      </c>
      <c r="B69" s="4" t="s">
        <v>76</v>
      </c>
      <c r="C69" s="6" t="s">
        <v>212</v>
      </c>
      <c r="D69" s="6" t="s">
        <v>78</v>
      </c>
      <c r="E69" s="6" t="s">
        <v>162</v>
      </c>
      <c r="F69" s="121" t="str">
        <f>LEFT(C69,1)</f>
        <v>Ч</v>
      </c>
      <c r="G69" s="121" t="str">
        <f>LEFT(D69,1)</f>
        <v>В</v>
      </c>
      <c r="H69" s="121" t="str">
        <f>LEFT(E69,1)</f>
        <v>А</v>
      </c>
      <c r="I69" s="67" t="s">
        <v>232</v>
      </c>
      <c r="J69" s="7" t="s">
        <v>205</v>
      </c>
      <c r="K69" s="4">
        <v>8</v>
      </c>
      <c r="L69" s="8" t="s">
        <v>80</v>
      </c>
      <c r="M69" s="126" t="s">
        <v>189</v>
      </c>
      <c r="N69" s="115" t="str">
        <f>CONCATENATE(L69,M69)</f>
        <v>Ф0809Ч</v>
      </c>
      <c r="O69" s="115" t="str">
        <f>CONCATENATE(B69,"-",F69,G69,H69,"-",I69)</f>
        <v>ж-ЧВА-27072005</v>
      </c>
      <c r="P69" s="27">
        <v>3</v>
      </c>
      <c r="Q69" s="27"/>
      <c r="R69" s="27"/>
      <c r="S69" s="117">
        <f>SUM(P69:R69)</f>
        <v>3</v>
      </c>
      <c r="T69" s="126">
        <v>21</v>
      </c>
      <c r="U69" s="130">
        <f>S69/T69</f>
        <v>0.14285714285714285</v>
      </c>
      <c r="V69" s="118" t="str">
        <f>IF(S69&gt;75%*T69,"Победитель",IF(S69&gt;50%*T69,"Призёр","Участник"))</f>
        <v>Участник</v>
      </c>
    </row>
    <row r="70" spans="1:22">
      <c r="A70" s="122">
        <v>56</v>
      </c>
      <c r="B70" s="123" t="s">
        <v>14</v>
      </c>
      <c r="C70" s="123" t="s">
        <v>725</v>
      </c>
      <c r="D70" s="123" t="s">
        <v>726</v>
      </c>
      <c r="E70" s="123" t="s">
        <v>727</v>
      </c>
      <c r="F70" s="121" t="str">
        <f>LEFT(C70,1)</f>
        <v>Д</v>
      </c>
      <c r="G70" s="121" t="str">
        <f>LEFT(D70,1)</f>
        <v>Н</v>
      </c>
      <c r="H70" s="121" t="str">
        <f>LEFT(E70,1)</f>
        <v>Н</v>
      </c>
      <c r="I70" s="131" t="s">
        <v>728</v>
      </c>
      <c r="J70" s="113" t="s">
        <v>716</v>
      </c>
      <c r="K70" s="123">
        <v>8</v>
      </c>
      <c r="L70" s="128" t="s">
        <v>54</v>
      </c>
      <c r="M70" s="126" t="s">
        <v>736</v>
      </c>
      <c r="N70" s="122" t="str">
        <f>CONCATENATE(L70,M70)</f>
        <v>Ф0801Л</v>
      </c>
      <c r="O70" s="115" t="str">
        <f>CONCATENATE(B70,"-",F70,G70,H70,"-",I70)</f>
        <v>Ж-ДНН-15092005</v>
      </c>
      <c r="P70" s="100">
        <v>3</v>
      </c>
      <c r="Q70" s="100">
        <v>0</v>
      </c>
      <c r="R70" s="100">
        <v>0</v>
      </c>
      <c r="S70" s="117">
        <f>SUM(P70:R70)</f>
        <v>3</v>
      </c>
      <c r="T70" s="126">
        <v>21</v>
      </c>
      <c r="U70" s="130">
        <f>S70/T70</f>
        <v>0.14285714285714285</v>
      </c>
      <c r="V70" s="118" t="str">
        <f>IF(S70&gt;75%*T70,"Победитель",IF(S70&gt;50%*T70,"Призёр","Участник"))</f>
        <v>Участник</v>
      </c>
    </row>
    <row r="71" spans="1:22">
      <c r="A71" s="122">
        <v>57</v>
      </c>
      <c r="B71" s="103" t="s">
        <v>29</v>
      </c>
      <c r="C71" s="17" t="s">
        <v>457</v>
      </c>
      <c r="D71" s="17" t="s">
        <v>38</v>
      </c>
      <c r="E71" s="17" t="s">
        <v>458</v>
      </c>
      <c r="F71" s="121" t="str">
        <f>LEFT(C71,1)</f>
        <v>К</v>
      </c>
      <c r="G71" s="121" t="str">
        <f>LEFT(D71,1)</f>
        <v>А</v>
      </c>
      <c r="H71" s="121" t="str">
        <f>LEFT(E71,1)</f>
        <v>В</v>
      </c>
      <c r="I71" s="65" t="s">
        <v>460</v>
      </c>
      <c r="J71" s="18" t="s">
        <v>456</v>
      </c>
      <c r="K71" s="103">
        <v>8</v>
      </c>
      <c r="L71" s="113" t="s">
        <v>54</v>
      </c>
      <c r="M71" s="126" t="s">
        <v>454</v>
      </c>
      <c r="N71" s="115" t="str">
        <f>CONCATENATE(L71,M71)</f>
        <v>Ф0801Е</v>
      </c>
      <c r="O71" s="115" t="str">
        <f>CONCATENATE(B71,"-",F71,G71,H71,"-",I71)</f>
        <v>М-КАВ-20.12.2004</v>
      </c>
      <c r="P71" s="62">
        <v>2</v>
      </c>
      <c r="Q71" s="62"/>
      <c r="R71" s="27"/>
      <c r="S71" s="117">
        <f>SUM(P71:R71)</f>
        <v>2</v>
      </c>
      <c r="T71" s="126">
        <v>21</v>
      </c>
      <c r="U71" s="130">
        <f>S71/T71</f>
        <v>9.5238095238095233E-2</v>
      </c>
      <c r="V71" s="118" t="str">
        <f>IF(S71&gt;75%*T71,"Победитель",IF(S71&gt;50%*T71,"Призёр","Участник"))</f>
        <v>Участник</v>
      </c>
    </row>
    <row r="72" spans="1:22">
      <c r="A72" s="122">
        <v>58</v>
      </c>
      <c r="B72" s="123" t="s">
        <v>14</v>
      </c>
      <c r="C72" s="124" t="s">
        <v>530</v>
      </c>
      <c r="D72" s="124" t="s">
        <v>314</v>
      </c>
      <c r="E72" s="124" t="s">
        <v>531</v>
      </c>
      <c r="F72" s="121" t="str">
        <f>LEFT(C72,1)</f>
        <v>К</v>
      </c>
      <c r="G72" s="121" t="str">
        <f>LEFT(D72,1)</f>
        <v>К</v>
      </c>
      <c r="H72" s="121" t="str">
        <f>LEFT(E72,1)</f>
        <v>В</v>
      </c>
      <c r="I72" s="58" t="s">
        <v>532</v>
      </c>
      <c r="J72" s="120" t="s">
        <v>509</v>
      </c>
      <c r="K72" s="123">
        <v>8</v>
      </c>
      <c r="L72" s="125" t="s">
        <v>103</v>
      </c>
      <c r="M72" s="126" t="s">
        <v>523</v>
      </c>
      <c r="N72" s="115" t="str">
        <f>CONCATENATE(L72,M72)</f>
        <v>Ф0803И</v>
      </c>
      <c r="O72" s="115" t="str">
        <f>CONCATENATE(B72,"-",F72,G72,H72,"-",I72)</f>
        <v>Ж-ККВ-10022005</v>
      </c>
      <c r="P72" s="27">
        <v>2</v>
      </c>
      <c r="Q72" s="27"/>
      <c r="R72" s="27"/>
      <c r="S72" s="117">
        <f>SUM(P72:R72)</f>
        <v>2</v>
      </c>
      <c r="T72" s="126">
        <v>21</v>
      </c>
      <c r="U72" s="130">
        <f>S72/T72</f>
        <v>9.5238095238095233E-2</v>
      </c>
      <c r="V72" s="118" t="str">
        <f>IF(S72&gt;75%*T72,"Победитель",IF(S72&gt;50%*T72,"Призёр","Участник"))</f>
        <v>Участник</v>
      </c>
    </row>
    <row r="73" spans="1:22">
      <c r="A73" s="122">
        <v>59</v>
      </c>
      <c r="B73" s="123" t="s">
        <v>29</v>
      </c>
      <c r="C73" s="124" t="s">
        <v>533</v>
      </c>
      <c r="D73" s="124" t="s">
        <v>391</v>
      </c>
      <c r="E73" s="124" t="s">
        <v>45</v>
      </c>
      <c r="F73" s="121" t="str">
        <f>LEFT(C73,1)</f>
        <v>Ч</v>
      </c>
      <c r="G73" s="121" t="str">
        <f>LEFT(D73,1)</f>
        <v>С</v>
      </c>
      <c r="H73" s="121" t="str">
        <f>LEFT(E73,1)</f>
        <v>А</v>
      </c>
      <c r="I73" s="58" t="s">
        <v>534</v>
      </c>
      <c r="J73" s="120" t="s">
        <v>509</v>
      </c>
      <c r="K73" s="123">
        <v>8</v>
      </c>
      <c r="L73" s="125" t="s">
        <v>106</v>
      </c>
      <c r="M73" s="126" t="s">
        <v>523</v>
      </c>
      <c r="N73" s="115" t="str">
        <f>CONCATENATE(L73,M73)</f>
        <v>Ф0804И</v>
      </c>
      <c r="O73" s="115" t="str">
        <f>CONCATENATE(B73,"-",F73,G73,H73,"-",I73)</f>
        <v>М-ЧСА-23112004</v>
      </c>
      <c r="P73" s="27">
        <v>2</v>
      </c>
      <c r="Q73" s="27"/>
      <c r="R73" s="27"/>
      <c r="S73" s="117">
        <f>SUM(P73:R73)</f>
        <v>2</v>
      </c>
      <c r="T73" s="126">
        <v>21</v>
      </c>
      <c r="U73" s="130">
        <f>S73/T73</f>
        <v>9.5238095238095233E-2</v>
      </c>
      <c r="V73" s="118" t="str">
        <f>IF(S73&gt;75%*T73,"Победитель",IF(S73&gt;50%*T73,"Призёр","Участник"))</f>
        <v>Участник</v>
      </c>
    </row>
    <row r="74" spans="1:22">
      <c r="A74" s="122">
        <v>60</v>
      </c>
      <c r="B74" s="132" t="s">
        <v>275</v>
      </c>
      <c r="C74" s="132" t="s">
        <v>302</v>
      </c>
      <c r="D74" s="132" t="s">
        <v>303</v>
      </c>
      <c r="E74" s="132" t="s">
        <v>304</v>
      </c>
      <c r="F74" s="121" t="str">
        <f>LEFT(C74,1)</f>
        <v>С</v>
      </c>
      <c r="G74" s="121" t="str">
        <f>LEFT(D74,1)</f>
        <v>Г</v>
      </c>
      <c r="H74" s="121" t="str">
        <f>LEFT(E74,1)</f>
        <v>Д</v>
      </c>
      <c r="I74" s="60" t="s">
        <v>305</v>
      </c>
      <c r="J74" s="132" t="s">
        <v>274</v>
      </c>
      <c r="K74" s="128">
        <v>8</v>
      </c>
      <c r="L74" s="125" t="s">
        <v>306</v>
      </c>
      <c r="M74" s="126" t="s">
        <v>33</v>
      </c>
      <c r="N74" s="115" t="str">
        <f>CONCATENATE(L74,M74)</f>
        <v>Ф0812К</v>
      </c>
      <c r="O74" s="115" t="str">
        <f>CONCATENATE(B74,"-",F74,G74,H74,"-",I74)</f>
        <v>м -СГД-28102005</v>
      </c>
      <c r="P74" s="27">
        <v>2</v>
      </c>
      <c r="Q74" s="27"/>
      <c r="R74" s="27"/>
      <c r="S74" s="117">
        <f>SUM(P74:R74)</f>
        <v>2</v>
      </c>
      <c r="T74" s="126">
        <v>21</v>
      </c>
      <c r="U74" s="130">
        <f>S74/T74</f>
        <v>9.5238095238095233E-2</v>
      </c>
      <c r="V74" s="118" t="str">
        <f>IF(S74&gt;75%*T74,"Победитель",IF(S74&gt;50%*T74,"Призёр","Участник"))</f>
        <v>Участник</v>
      </c>
    </row>
    <row r="75" spans="1:22">
      <c r="A75" s="122">
        <v>61</v>
      </c>
      <c r="B75" s="123" t="s">
        <v>81</v>
      </c>
      <c r="C75" s="123" t="s">
        <v>407</v>
      </c>
      <c r="D75" s="123" t="s">
        <v>331</v>
      </c>
      <c r="E75" s="123" t="s">
        <v>98</v>
      </c>
      <c r="F75" s="121" t="str">
        <f>LEFT(C75,1)</f>
        <v>Н</v>
      </c>
      <c r="G75" s="121" t="str">
        <f>LEFT(D75,1)</f>
        <v>М</v>
      </c>
      <c r="H75" s="121" t="str">
        <f>LEFT(E75,1)</f>
        <v>С</v>
      </c>
      <c r="I75" s="66" t="s">
        <v>408</v>
      </c>
      <c r="J75" s="123" t="s">
        <v>362</v>
      </c>
      <c r="K75" s="2">
        <v>8</v>
      </c>
      <c r="L75" s="128" t="s">
        <v>54</v>
      </c>
      <c r="M75" s="126" t="s">
        <v>29</v>
      </c>
      <c r="N75" s="115" t="str">
        <f>CONCATENATE(L75,M75)</f>
        <v>Ф0801М</v>
      </c>
      <c r="O75" s="115" t="str">
        <f>CONCATENATE(B75,"-",F75,G75,H75,"-",I75)</f>
        <v>м-НМС-19052005</v>
      </c>
      <c r="P75" s="27">
        <v>2</v>
      </c>
      <c r="Q75" s="27"/>
      <c r="R75" s="27"/>
      <c r="S75" s="117">
        <f>SUM(P75:R75)</f>
        <v>2</v>
      </c>
      <c r="T75" s="126">
        <v>21</v>
      </c>
      <c r="U75" s="130">
        <f>S75/T75</f>
        <v>9.5238095238095233E-2</v>
      </c>
      <c r="V75" s="118" t="str">
        <f>IF(S75&gt;75%*T75,"Победитель",IF(S75&gt;50%*T75,"Призёр","Участник"))</f>
        <v>Участник</v>
      </c>
    </row>
    <row r="76" spans="1:22">
      <c r="A76" s="122">
        <v>62</v>
      </c>
      <c r="B76" s="103" t="s">
        <v>29</v>
      </c>
      <c r="C76" s="17" t="s">
        <v>461</v>
      </c>
      <c r="D76" s="17" t="s">
        <v>87</v>
      </c>
      <c r="E76" s="17" t="s">
        <v>39</v>
      </c>
      <c r="F76" s="121" t="str">
        <f>LEFT(C76,1)</f>
        <v>К</v>
      </c>
      <c r="G76" s="121" t="str">
        <f>LEFT(D76,1)</f>
        <v>Д</v>
      </c>
      <c r="H76" s="121" t="str">
        <f>LEFT(E76,1)</f>
        <v>А</v>
      </c>
      <c r="I76" s="65" t="s">
        <v>462</v>
      </c>
      <c r="J76" s="18" t="s">
        <v>456</v>
      </c>
      <c r="K76" s="103">
        <v>8</v>
      </c>
      <c r="L76" s="134" t="s">
        <v>59</v>
      </c>
      <c r="M76" s="126" t="s">
        <v>454</v>
      </c>
      <c r="N76" s="115" t="str">
        <f>CONCATENATE(L76,M76)</f>
        <v>Ф0802Е</v>
      </c>
      <c r="O76" s="115" t="str">
        <f>CONCATENATE(B76,"-",F76,G76,H76,"-",I76)</f>
        <v>М-КДА-17.06.2006</v>
      </c>
      <c r="P76" s="62">
        <v>1</v>
      </c>
      <c r="Q76" s="62"/>
      <c r="R76" s="27"/>
      <c r="S76" s="117">
        <f>SUM(P76:R76)</f>
        <v>1</v>
      </c>
      <c r="T76" s="126">
        <v>21</v>
      </c>
      <c r="U76" s="130">
        <f>S76/T76</f>
        <v>4.7619047619047616E-2</v>
      </c>
      <c r="V76" s="118" t="str">
        <f>IF(S76&gt;75%*T76,"Победитель",IF(S76&gt;50%*T76,"Призёр","Участник"))</f>
        <v>Участник</v>
      </c>
    </row>
    <row r="77" spans="1:22">
      <c r="A77" s="122">
        <v>63</v>
      </c>
      <c r="B77" s="123" t="s">
        <v>29</v>
      </c>
      <c r="C77" s="123" t="s">
        <v>606</v>
      </c>
      <c r="D77" s="123" t="s">
        <v>607</v>
      </c>
      <c r="E77" s="123" t="s">
        <v>39</v>
      </c>
      <c r="F77" s="121" t="str">
        <f>LEFT(C77,1)</f>
        <v>А</v>
      </c>
      <c r="G77" s="121" t="str">
        <f>LEFT(D77,1)</f>
        <v>Р</v>
      </c>
      <c r="H77" s="121" t="str">
        <f>LEFT(E77,1)</f>
        <v>А</v>
      </c>
      <c r="I77" s="59" t="s">
        <v>608</v>
      </c>
      <c r="J77" s="120" t="s">
        <v>556</v>
      </c>
      <c r="K77" s="123">
        <v>8</v>
      </c>
      <c r="L77" s="128" t="s">
        <v>609</v>
      </c>
      <c r="M77" s="126" t="s">
        <v>459</v>
      </c>
      <c r="N77" s="115" t="str">
        <f>CONCATENATE(L77,M77)</f>
        <v>ф0807В</v>
      </c>
      <c r="O77" s="115" t="str">
        <f>CONCATENATE(B77,"-",F77,G77,H77,"-",I77)</f>
        <v>М-АРА-28112005</v>
      </c>
      <c r="P77" s="27">
        <v>0</v>
      </c>
      <c r="Q77" s="27">
        <v>0</v>
      </c>
      <c r="R77" s="27"/>
      <c r="S77" s="117">
        <f>SUM(P77:R77)</f>
        <v>0</v>
      </c>
      <c r="T77" s="126">
        <v>21</v>
      </c>
      <c r="U77" s="130">
        <f>S77/T77</f>
        <v>0</v>
      </c>
      <c r="V77" s="118" t="str">
        <f>IF(S77&gt;75%*T77,"Победитель",IF(S77&gt;50%*T77,"Призёр","Участник"))</f>
        <v>Участник</v>
      </c>
    </row>
  </sheetData>
  <sheetProtection password="CF7A" sheet="1" objects="1" scenarios="1"/>
  <mergeCells count="23">
    <mergeCell ref="U12:U14"/>
    <mergeCell ref="V12:V14"/>
    <mergeCell ref="P13:P14"/>
    <mergeCell ref="Q13:Q14"/>
    <mergeCell ref="R13:R14"/>
    <mergeCell ref="M12:M14"/>
    <mergeCell ref="N12:N14"/>
    <mergeCell ref="O12:O14"/>
    <mergeCell ref="P12:R12"/>
    <mergeCell ref="S12:S14"/>
    <mergeCell ref="T12:T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V70"/>
  <sheetViews>
    <sheetView topLeftCell="A54" zoomScale="70" zoomScaleNormal="70" workbookViewId="0">
      <selection activeCell="A71" sqref="A71:XFD145"/>
    </sheetView>
  </sheetViews>
  <sheetFormatPr defaultRowHeight="18.75"/>
  <cols>
    <col min="1" max="1" width="7.42578125" style="101" customWidth="1"/>
    <col min="2" max="2" width="6.85546875" style="102" customWidth="1"/>
    <col min="3" max="3" width="20.28515625" style="102" hidden="1" customWidth="1"/>
    <col min="4" max="4" width="18" style="102" hidden="1" customWidth="1"/>
    <col min="5" max="5" width="22.140625" style="102" hidden="1" customWidth="1"/>
    <col min="6" max="8" width="4.140625" style="102" hidden="1" customWidth="1"/>
    <col min="9" max="9" width="14.140625" style="71" hidden="1" customWidth="1"/>
    <col min="10" max="10" width="24.5703125" style="102" customWidth="1"/>
    <col min="11" max="11" width="8.140625" style="3" customWidth="1"/>
    <col min="12" max="12" width="9.42578125" style="14" hidden="1" customWidth="1"/>
    <col min="13" max="13" width="9.42578125" style="108" hidden="1" customWidth="1"/>
    <col min="14" max="14" width="11.5703125" style="101" hidden="1" customWidth="1"/>
    <col min="15" max="15" width="22.28515625" style="101" customWidth="1"/>
    <col min="16" max="16" width="6.140625" style="64" customWidth="1"/>
    <col min="17" max="18" width="6" style="64" customWidth="1"/>
    <col min="19" max="19" width="10.140625" style="116" customWidth="1"/>
    <col min="20" max="20" width="10" style="108" customWidth="1"/>
    <col min="21" max="21" width="10" style="101" customWidth="1"/>
    <col min="22" max="22" width="12.5703125" style="116" customWidth="1"/>
    <col min="23" max="16384" width="9.140625" style="97"/>
  </cols>
  <sheetData>
    <row r="1" spans="1:22" s="104" customFormat="1">
      <c r="I1" s="20"/>
      <c r="K1" s="1"/>
      <c r="L1" s="15"/>
      <c r="P1" s="20"/>
      <c r="Q1" s="20"/>
      <c r="R1" s="20"/>
      <c r="S1" s="105"/>
      <c r="V1" s="105"/>
    </row>
    <row r="2" spans="1:22" s="104" customFormat="1" ht="19.5" hidden="1" thickBot="1">
      <c r="C2" s="111"/>
      <c r="D2" s="106" t="s">
        <v>19</v>
      </c>
      <c r="I2" s="20"/>
      <c r="K2" s="1"/>
      <c r="L2" s="15"/>
      <c r="P2" s="20"/>
      <c r="Q2" s="20"/>
      <c r="R2" s="20"/>
      <c r="S2" s="105"/>
      <c r="V2" s="105"/>
    </row>
    <row r="3" spans="1:22" s="104" customFormat="1" hidden="1">
      <c r="C3" s="107"/>
      <c r="D3" s="107"/>
      <c r="I3" s="20"/>
      <c r="K3" s="1"/>
      <c r="L3" s="15"/>
      <c r="P3" s="20"/>
      <c r="Q3" s="20"/>
      <c r="R3" s="20"/>
      <c r="S3" s="105"/>
      <c r="V3" s="105"/>
    </row>
    <row r="4" spans="1:22" s="104" customFormat="1" ht="19.5" hidden="1" thickBot="1">
      <c r="C4" s="110"/>
      <c r="D4" s="107" t="s">
        <v>20</v>
      </c>
      <c r="I4" s="20"/>
      <c r="K4" s="1"/>
      <c r="L4" s="15"/>
      <c r="P4" s="20"/>
      <c r="Q4" s="20"/>
      <c r="R4" s="20"/>
      <c r="S4" s="105"/>
      <c r="V4" s="105"/>
    </row>
    <row r="5" spans="1:22" s="104" customFormat="1" hidden="1">
      <c r="C5" s="107"/>
      <c r="D5" s="107"/>
      <c r="I5" s="20"/>
      <c r="K5" s="1"/>
      <c r="L5" s="15"/>
      <c r="P5" s="20"/>
      <c r="Q5" s="20"/>
      <c r="R5" s="20"/>
      <c r="S5" s="105"/>
      <c r="V5" s="105"/>
    </row>
    <row r="6" spans="1:22" s="104" customFormat="1" ht="19.5" hidden="1" thickBot="1">
      <c r="C6" s="112"/>
      <c r="D6" s="107" t="s">
        <v>21</v>
      </c>
      <c r="I6" s="20"/>
      <c r="K6" s="1"/>
      <c r="L6" s="15"/>
      <c r="P6" s="20"/>
      <c r="Q6" s="20"/>
      <c r="R6" s="20"/>
      <c r="S6" s="105"/>
      <c r="V6" s="105"/>
    </row>
    <row r="7" spans="1:22" s="104" customFormat="1" hidden="1">
      <c r="C7" s="107"/>
      <c r="D7" s="107"/>
      <c r="I7" s="20"/>
      <c r="K7" s="1"/>
      <c r="L7" s="15"/>
      <c r="P7" s="20"/>
      <c r="Q7" s="20"/>
      <c r="R7" s="20"/>
      <c r="S7" s="105"/>
      <c r="V7" s="105"/>
    </row>
    <row r="8" spans="1:22" s="104" customFormat="1" ht="19.5" hidden="1" thickBot="1">
      <c r="C8" s="119"/>
      <c r="D8" s="107" t="s">
        <v>25</v>
      </c>
      <c r="I8" s="20"/>
      <c r="K8" s="1"/>
      <c r="L8" s="15"/>
      <c r="P8" s="20"/>
      <c r="Q8" s="20"/>
      <c r="R8" s="20"/>
      <c r="S8" s="105"/>
      <c r="V8" s="105"/>
    </row>
    <row r="9" spans="1:22" s="104" customFormat="1">
      <c r="I9" s="20"/>
      <c r="K9" s="1"/>
      <c r="L9" s="15"/>
      <c r="P9" s="20"/>
      <c r="Q9" s="20"/>
      <c r="R9" s="20"/>
      <c r="S9" s="105"/>
      <c r="V9" s="105"/>
    </row>
    <row r="10" spans="1:22" s="104" customFormat="1">
      <c r="A10" s="104" t="s">
        <v>27</v>
      </c>
      <c r="I10" s="20"/>
      <c r="K10" s="1"/>
      <c r="L10" s="15"/>
      <c r="P10" s="20"/>
      <c r="Q10" s="20"/>
      <c r="R10" s="20"/>
      <c r="S10" s="105"/>
      <c r="V10" s="105"/>
    </row>
    <row r="11" spans="1:22" s="104" customFormat="1">
      <c r="A11" s="135" t="s">
        <v>28</v>
      </c>
      <c r="B11" s="136"/>
      <c r="C11" s="136"/>
      <c r="D11" s="136"/>
      <c r="I11" s="20"/>
      <c r="K11" s="1"/>
      <c r="L11" s="15"/>
      <c r="P11" s="20"/>
      <c r="Q11" s="20"/>
      <c r="R11" s="20"/>
      <c r="S11" s="105"/>
      <c r="V11" s="105"/>
    </row>
    <row r="12" spans="1:22" s="98" customFormat="1" ht="22.5" customHeight="1">
      <c r="A12" s="77" t="s">
        <v>0</v>
      </c>
      <c r="B12" s="77" t="s">
        <v>12</v>
      </c>
      <c r="C12" s="77" t="s">
        <v>1</v>
      </c>
      <c r="D12" s="77" t="s">
        <v>2</v>
      </c>
      <c r="E12" s="77" t="s">
        <v>3</v>
      </c>
      <c r="F12" s="77"/>
      <c r="G12" s="77"/>
      <c r="H12" s="77"/>
      <c r="I12" s="77" t="s">
        <v>11</v>
      </c>
      <c r="J12" s="77" t="s">
        <v>4</v>
      </c>
      <c r="K12" s="83" t="s">
        <v>5</v>
      </c>
      <c r="L12" s="86" t="s">
        <v>6</v>
      </c>
      <c r="M12" s="77" t="s">
        <v>7</v>
      </c>
      <c r="N12" s="77" t="s">
        <v>8</v>
      </c>
      <c r="O12" s="77" t="s">
        <v>13</v>
      </c>
      <c r="P12" s="89" t="s">
        <v>22</v>
      </c>
      <c r="Q12" s="90"/>
      <c r="R12" s="90"/>
      <c r="S12" s="80" t="s">
        <v>10</v>
      </c>
      <c r="T12" s="77" t="s">
        <v>9</v>
      </c>
      <c r="U12" s="77" t="s">
        <v>24</v>
      </c>
      <c r="V12" s="80" t="s">
        <v>15</v>
      </c>
    </row>
    <row r="13" spans="1:22" s="98" customFormat="1" ht="16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84"/>
      <c r="L13" s="87"/>
      <c r="M13" s="78"/>
      <c r="N13" s="78"/>
      <c r="O13" s="78"/>
      <c r="P13" s="77" t="s">
        <v>16</v>
      </c>
      <c r="Q13" s="77" t="s">
        <v>17</v>
      </c>
      <c r="R13" s="77" t="s">
        <v>18</v>
      </c>
      <c r="S13" s="81"/>
      <c r="T13" s="78"/>
      <c r="U13" s="78"/>
      <c r="V13" s="81"/>
    </row>
    <row r="14" spans="1:22" s="98" customForma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85"/>
      <c r="L14" s="88"/>
      <c r="M14" s="79"/>
      <c r="N14" s="79"/>
      <c r="O14" s="79"/>
      <c r="P14" s="79"/>
      <c r="Q14" s="79"/>
      <c r="R14" s="79"/>
      <c r="S14" s="82"/>
      <c r="T14" s="79"/>
      <c r="U14" s="79"/>
      <c r="V14" s="82"/>
    </row>
    <row r="15" spans="1:22">
      <c r="A15" s="122">
        <v>1</v>
      </c>
      <c r="B15" s="128" t="s">
        <v>14</v>
      </c>
      <c r="C15" s="73" t="s">
        <v>250</v>
      </c>
      <c r="D15" s="73" t="s">
        <v>168</v>
      </c>
      <c r="E15" s="73" t="s">
        <v>148</v>
      </c>
      <c r="F15" s="121" t="str">
        <f>LEFT(C15,1)</f>
        <v>Т</v>
      </c>
      <c r="G15" s="121" t="str">
        <f>LEFT(D15,1)</f>
        <v>Д</v>
      </c>
      <c r="H15" s="121" t="str">
        <f>LEFT(E15,1)</f>
        <v>Д</v>
      </c>
      <c r="I15" s="74">
        <v>21092004</v>
      </c>
      <c r="J15" s="113" t="s">
        <v>243</v>
      </c>
      <c r="K15" s="128">
        <v>9</v>
      </c>
      <c r="L15" s="113" t="s">
        <v>251</v>
      </c>
      <c r="M15" s="126" t="s">
        <v>40</v>
      </c>
      <c r="N15" s="115" t="str">
        <f>CONCATENATE(L15,M15)</f>
        <v>Ф0904А</v>
      </c>
      <c r="O15" s="115" t="str">
        <f>CONCATENATE(B15,"-",F15,G15,H15,"-",I15)</f>
        <v>Ж-ТДД-21092004</v>
      </c>
      <c r="P15" s="27">
        <v>10</v>
      </c>
      <c r="Q15" s="27">
        <v>19</v>
      </c>
      <c r="R15" s="27"/>
      <c r="S15" s="117">
        <f>SUM(P15:R15)</f>
        <v>29</v>
      </c>
      <c r="T15" s="126">
        <v>34</v>
      </c>
      <c r="U15" s="130">
        <f>S15/T15</f>
        <v>0.8529411764705882</v>
      </c>
      <c r="V15" s="92" t="str">
        <f>IF(S15&gt;75%*T15,"Победитель",IF(S15&gt;50%*T15,"Призёр","Участник"))</f>
        <v>Победитель</v>
      </c>
    </row>
    <row r="16" spans="1:22">
      <c r="A16" s="122">
        <v>2</v>
      </c>
      <c r="B16" s="123" t="s">
        <v>29</v>
      </c>
      <c r="C16" s="123" t="s">
        <v>588</v>
      </c>
      <c r="D16" s="123" t="s">
        <v>91</v>
      </c>
      <c r="E16" s="123" t="s">
        <v>84</v>
      </c>
      <c r="F16" s="121" t="str">
        <f>LEFT(C16,1)</f>
        <v>Д</v>
      </c>
      <c r="G16" s="121" t="str">
        <f>LEFT(D16,1)</f>
        <v>А</v>
      </c>
      <c r="H16" s="121" t="str">
        <f>LEFT(E16,1)</f>
        <v>А</v>
      </c>
      <c r="I16" s="59" t="s">
        <v>624</v>
      </c>
      <c r="J16" s="120" t="s">
        <v>556</v>
      </c>
      <c r="K16" s="123">
        <v>9</v>
      </c>
      <c r="L16" s="128" t="s">
        <v>625</v>
      </c>
      <c r="M16" s="126" t="s">
        <v>459</v>
      </c>
      <c r="N16" s="115" t="str">
        <f>CONCATENATE(L16,M16)</f>
        <v>ф0916В</v>
      </c>
      <c r="O16" s="115" t="str">
        <f>CONCATENATE(B16,"-",F16,G16,H16,"-",I16)</f>
        <v>М-ДАА-18102004</v>
      </c>
      <c r="P16" s="27">
        <v>9</v>
      </c>
      <c r="Q16" s="27">
        <v>14</v>
      </c>
      <c r="R16" s="27"/>
      <c r="S16" s="117">
        <f>SUM(P16:R16)</f>
        <v>23</v>
      </c>
      <c r="T16" s="126">
        <v>34</v>
      </c>
      <c r="U16" s="130">
        <f>S16/T16</f>
        <v>0.67647058823529416</v>
      </c>
      <c r="V16" s="92" t="str">
        <f>IF(S16&gt;75%*T16,"Победитель",IF(S16&gt;50%*T16,"Призёр","Участник"))</f>
        <v>Призёр</v>
      </c>
    </row>
    <row r="17" spans="1:22">
      <c r="A17" s="122">
        <v>3</v>
      </c>
      <c r="B17" s="123" t="s">
        <v>81</v>
      </c>
      <c r="C17" s="123" t="s">
        <v>431</v>
      </c>
      <c r="D17" s="123" t="s">
        <v>331</v>
      </c>
      <c r="E17" s="123" t="s">
        <v>45</v>
      </c>
      <c r="F17" s="121" t="str">
        <f>LEFT(C17,1)</f>
        <v>Т</v>
      </c>
      <c r="G17" s="121" t="str">
        <f>LEFT(D17,1)</f>
        <v>М</v>
      </c>
      <c r="H17" s="121" t="str">
        <f>LEFT(E17,1)</f>
        <v>А</v>
      </c>
      <c r="I17" s="66" t="s">
        <v>432</v>
      </c>
      <c r="J17" s="123" t="s">
        <v>362</v>
      </c>
      <c r="K17" s="2">
        <v>9</v>
      </c>
      <c r="L17" s="128" t="s">
        <v>336</v>
      </c>
      <c r="M17" s="126" t="s">
        <v>29</v>
      </c>
      <c r="N17" s="115" t="str">
        <f>CONCATENATE(L17,M17)</f>
        <v>Ф0906М</v>
      </c>
      <c r="O17" s="115" t="str">
        <f>CONCATENATE(B17,"-",F17,G17,H17,"-",I17)</f>
        <v>м-ТМА-20042004</v>
      </c>
      <c r="P17" s="27">
        <v>6</v>
      </c>
      <c r="Q17" s="27">
        <v>15</v>
      </c>
      <c r="R17" s="27"/>
      <c r="S17" s="117">
        <f>SUM(P17:R17)</f>
        <v>21</v>
      </c>
      <c r="T17" s="126">
        <v>34</v>
      </c>
      <c r="U17" s="130">
        <f>S17/T17</f>
        <v>0.61764705882352944</v>
      </c>
      <c r="V17" s="92" t="str">
        <f>IF(S17&gt;75%*T17,"Победитель",IF(S17&gt;50%*T17,"Призёр","Участник"))</f>
        <v>Призёр</v>
      </c>
    </row>
    <row r="18" spans="1:22">
      <c r="A18" s="122">
        <v>4</v>
      </c>
      <c r="B18" s="123" t="s">
        <v>29</v>
      </c>
      <c r="C18" s="26" t="s">
        <v>265</v>
      </c>
      <c r="D18" s="26" t="s">
        <v>266</v>
      </c>
      <c r="E18" s="26" t="s">
        <v>39</v>
      </c>
      <c r="F18" s="121" t="str">
        <f>LEFT(C18,1)</f>
        <v>В</v>
      </c>
      <c r="G18" s="121" t="str">
        <f>LEFT(D18,1)</f>
        <v>Н</v>
      </c>
      <c r="H18" s="121" t="str">
        <f>LEFT(E18,1)</f>
        <v>А</v>
      </c>
      <c r="I18" s="72">
        <v>8032004</v>
      </c>
      <c r="J18" s="120" t="s">
        <v>243</v>
      </c>
      <c r="K18" s="123">
        <v>9</v>
      </c>
      <c r="L18" s="125" t="s">
        <v>267</v>
      </c>
      <c r="M18" s="126" t="s">
        <v>40</v>
      </c>
      <c r="N18" s="115" t="str">
        <f>CONCATENATE(L18,M18)</f>
        <v>Ф0916А</v>
      </c>
      <c r="O18" s="115" t="str">
        <f>CONCATENATE(B18,"-",F18,G18,H18,"-",I18)</f>
        <v>М-ВНА-8032004</v>
      </c>
      <c r="P18" s="27">
        <v>6</v>
      </c>
      <c r="Q18" s="27">
        <v>14</v>
      </c>
      <c r="R18" s="27"/>
      <c r="S18" s="117">
        <f>SUM(P18:R18)</f>
        <v>20</v>
      </c>
      <c r="T18" s="126">
        <v>34</v>
      </c>
      <c r="U18" s="130">
        <f>S18/T18</f>
        <v>0.58823529411764708</v>
      </c>
      <c r="V18" s="118" t="str">
        <f>IF(S18&gt;75%*T18,"Победитель",IF(S18&gt;50%*T18,"Призёр","Участник"))</f>
        <v>Призёр</v>
      </c>
    </row>
    <row r="19" spans="1:22">
      <c r="A19" s="122">
        <v>5</v>
      </c>
      <c r="B19" s="123" t="s">
        <v>76</v>
      </c>
      <c r="C19" s="123" t="s">
        <v>435</v>
      </c>
      <c r="D19" s="123" t="s">
        <v>168</v>
      </c>
      <c r="E19" s="123" t="s">
        <v>62</v>
      </c>
      <c r="F19" s="121" t="str">
        <f>LEFT(C19,1)</f>
        <v>Б</v>
      </c>
      <c r="G19" s="121" t="str">
        <f>LEFT(D19,1)</f>
        <v>Д</v>
      </c>
      <c r="H19" s="121" t="str">
        <f>LEFT(E19,1)</f>
        <v>А</v>
      </c>
      <c r="I19" s="66" t="s">
        <v>424</v>
      </c>
      <c r="J19" s="123" t="s">
        <v>362</v>
      </c>
      <c r="K19" s="2">
        <v>9</v>
      </c>
      <c r="L19" s="128" t="s">
        <v>436</v>
      </c>
      <c r="M19" s="126" t="s">
        <v>29</v>
      </c>
      <c r="N19" s="115" t="str">
        <f>CONCATENATE(L19,M19)</f>
        <v>Ф0908М</v>
      </c>
      <c r="O19" s="115" t="str">
        <f>CONCATENATE(B19,"-",F19,G19,H19,"-",I19)</f>
        <v>ж-БДА-26012005</v>
      </c>
      <c r="P19" s="27">
        <v>10</v>
      </c>
      <c r="Q19" s="27">
        <v>10</v>
      </c>
      <c r="R19" s="27"/>
      <c r="S19" s="117">
        <f>SUM(P19:R19)</f>
        <v>20</v>
      </c>
      <c r="T19" s="126">
        <v>34</v>
      </c>
      <c r="U19" s="130">
        <f>S19/T19</f>
        <v>0.58823529411764708</v>
      </c>
      <c r="V19" s="118" t="str">
        <f>IF(S19&gt;75%*T19,"Победитель",IF(S19&gt;50%*T19,"Призёр","Участник"))</f>
        <v>Призёр</v>
      </c>
    </row>
    <row r="20" spans="1:22">
      <c r="A20" s="122">
        <v>6</v>
      </c>
      <c r="B20" s="128" t="s">
        <v>14</v>
      </c>
      <c r="C20" s="73" t="s">
        <v>252</v>
      </c>
      <c r="D20" s="73" t="s">
        <v>253</v>
      </c>
      <c r="E20" s="73" t="s">
        <v>246</v>
      </c>
      <c r="F20" s="121" t="str">
        <f>LEFT(C20,1)</f>
        <v>В</v>
      </c>
      <c r="G20" s="121" t="str">
        <f>LEFT(D20,1)</f>
        <v>Е</v>
      </c>
      <c r="H20" s="121" t="str">
        <f>LEFT(E20,1)</f>
        <v>А</v>
      </c>
      <c r="I20" s="74">
        <v>20022004</v>
      </c>
      <c r="J20" s="113" t="s">
        <v>243</v>
      </c>
      <c r="K20" s="128">
        <v>9</v>
      </c>
      <c r="L20" s="113" t="s">
        <v>254</v>
      </c>
      <c r="M20" s="126" t="s">
        <v>40</v>
      </c>
      <c r="N20" s="115" t="str">
        <f>CONCATENATE(L20,M20)</f>
        <v>Ф0905А</v>
      </c>
      <c r="O20" s="115" t="str">
        <f>CONCATENATE(B20,"-",F20,G20,H20,"-",I20)</f>
        <v>Ж-ВЕА-20022004</v>
      </c>
      <c r="P20" s="27">
        <v>8</v>
      </c>
      <c r="Q20" s="27">
        <v>11</v>
      </c>
      <c r="R20" s="27"/>
      <c r="S20" s="117">
        <f>SUM(P20:R20)</f>
        <v>19</v>
      </c>
      <c r="T20" s="126">
        <v>34</v>
      </c>
      <c r="U20" s="130">
        <f>S20/T20</f>
        <v>0.55882352941176472</v>
      </c>
      <c r="V20" s="118" t="str">
        <f>IF(S20&gt;75%*T20,"Победитель",IF(S20&gt;50%*T20,"Призёр","Участник"))</f>
        <v>Призёр</v>
      </c>
    </row>
    <row r="21" spans="1:22">
      <c r="A21" s="122">
        <v>7</v>
      </c>
      <c r="B21" s="123" t="s">
        <v>29</v>
      </c>
      <c r="C21" s="123" t="s">
        <v>697</v>
      </c>
      <c r="D21" s="123" t="s">
        <v>266</v>
      </c>
      <c r="E21" s="123" t="s">
        <v>39</v>
      </c>
      <c r="F21" s="121" t="str">
        <f>LEFT(C21,1)</f>
        <v>П</v>
      </c>
      <c r="G21" s="121" t="str">
        <f>LEFT(D21,1)</f>
        <v>Н</v>
      </c>
      <c r="H21" s="121" t="str">
        <f>LEFT(E21,1)</f>
        <v>А</v>
      </c>
      <c r="I21" s="66">
        <v>28012004</v>
      </c>
      <c r="J21" s="123" t="s">
        <v>683</v>
      </c>
      <c r="K21" s="2">
        <v>9</v>
      </c>
      <c r="L21" s="128" t="s">
        <v>254</v>
      </c>
      <c r="M21" s="126" t="s">
        <v>23</v>
      </c>
      <c r="N21" s="122" t="str">
        <f>CONCATENATE(L21,M21)</f>
        <v>Ф0905С</v>
      </c>
      <c r="O21" s="115" t="str">
        <f>CONCATENATE(B21,"-",F21,G21,H21,"-",I21)</f>
        <v>М-ПНА-28012004</v>
      </c>
      <c r="P21" s="27">
        <v>9</v>
      </c>
      <c r="Q21" s="27">
        <v>10</v>
      </c>
      <c r="R21" s="27"/>
      <c r="S21" s="117">
        <f>SUM(P21:R21)</f>
        <v>19</v>
      </c>
      <c r="T21" s="126">
        <v>34</v>
      </c>
      <c r="U21" s="130">
        <f>S21/T21</f>
        <v>0.55882352941176472</v>
      </c>
      <c r="V21" s="118" t="str">
        <f>IF(S21&gt;75%*T21,"Победитель",IF(S21&gt;50%*T21,"Призёр","Участник"))</f>
        <v>Призёр</v>
      </c>
    </row>
    <row r="22" spans="1:22">
      <c r="A22" s="122">
        <v>8</v>
      </c>
      <c r="B22" s="123" t="s">
        <v>14</v>
      </c>
      <c r="C22" s="26" t="s">
        <v>258</v>
      </c>
      <c r="D22" s="26" t="s">
        <v>259</v>
      </c>
      <c r="E22" s="26" t="s">
        <v>260</v>
      </c>
      <c r="F22" s="121" t="str">
        <f>LEFT(C22,1)</f>
        <v>А</v>
      </c>
      <c r="G22" s="121" t="str">
        <f>LEFT(D22,1)</f>
        <v>А</v>
      </c>
      <c r="H22" s="121" t="str">
        <f>LEFT(E22,1)</f>
        <v>В</v>
      </c>
      <c r="I22" s="72">
        <v>25032004</v>
      </c>
      <c r="J22" s="120" t="s">
        <v>243</v>
      </c>
      <c r="K22" s="123">
        <v>9</v>
      </c>
      <c r="L22" s="125" t="s">
        <v>261</v>
      </c>
      <c r="M22" s="126" t="s">
        <v>40</v>
      </c>
      <c r="N22" s="115" t="str">
        <f>CONCATENATE(L22,M22)</f>
        <v>Ф0914А</v>
      </c>
      <c r="O22" s="115" t="str">
        <f>CONCATENATE(B22,"-",F22,G22,H22,"-",I22)</f>
        <v>Ж-ААВ-25032004</v>
      </c>
      <c r="P22" s="27">
        <v>7</v>
      </c>
      <c r="Q22" s="27">
        <v>11</v>
      </c>
      <c r="R22" s="27"/>
      <c r="S22" s="117">
        <f>SUM(P22:R22)</f>
        <v>18</v>
      </c>
      <c r="T22" s="126">
        <v>34</v>
      </c>
      <c r="U22" s="130">
        <f>S22/T22</f>
        <v>0.52941176470588236</v>
      </c>
      <c r="V22" s="118" t="str">
        <f>IF(S22&gt;75%*T22,"Победитель",IF(S22&gt;50%*T22,"Призёр","Участник"))</f>
        <v>Призёр</v>
      </c>
    </row>
    <row r="23" spans="1:22">
      <c r="A23" s="122">
        <v>9</v>
      </c>
      <c r="B23" s="123" t="s">
        <v>14</v>
      </c>
      <c r="C23" s="26" t="s">
        <v>262</v>
      </c>
      <c r="D23" s="26" t="s">
        <v>263</v>
      </c>
      <c r="E23" s="26" t="s">
        <v>246</v>
      </c>
      <c r="F23" s="121" t="str">
        <f>LEFT(C23,1)</f>
        <v>С</v>
      </c>
      <c r="G23" s="121" t="str">
        <f>LEFT(D23,1)</f>
        <v>А</v>
      </c>
      <c r="H23" s="121" t="str">
        <f>LEFT(E23,1)</f>
        <v>А</v>
      </c>
      <c r="I23" s="72">
        <v>7042004</v>
      </c>
      <c r="J23" s="120" t="s">
        <v>243</v>
      </c>
      <c r="K23" s="123">
        <v>9</v>
      </c>
      <c r="L23" s="125" t="s">
        <v>264</v>
      </c>
      <c r="M23" s="126" t="s">
        <v>40</v>
      </c>
      <c r="N23" s="115" t="str">
        <f>CONCATENATE(L23,M23)</f>
        <v>Ф0915А</v>
      </c>
      <c r="O23" s="115" t="str">
        <f>CONCATENATE(B23,"-",F23,G23,H23,"-",I23)</f>
        <v>Ж-САА-7042004</v>
      </c>
      <c r="P23" s="27">
        <v>7</v>
      </c>
      <c r="Q23" s="27">
        <v>10</v>
      </c>
      <c r="R23" s="27"/>
      <c r="S23" s="117">
        <f>SUM(P23:R23)</f>
        <v>17</v>
      </c>
      <c r="T23" s="126">
        <v>34</v>
      </c>
      <c r="U23" s="130">
        <f>S23/T23</f>
        <v>0.5</v>
      </c>
      <c r="V23" s="118" t="s">
        <v>729</v>
      </c>
    </row>
    <row r="24" spans="1:22">
      <c r="A24" s="122">
        <v>10</v>
      </c>
      <c r="B24" s="123" t="s">
        <v>29</v>
      </c>
      <c r="C24" s="123" t="s">
        <v>541</v>
      </c>
      <c r="D24" s="123" t="s">
        <v>91</v>
      </c>
      <c r="E24" s="123" t="s">
        <v>388</v>
      </c>
      <c r="F24" s="121" t="str">
        <f>LEFT(C24,1)</f>
        <v>И</v>
      </c>
      <c r="G24" s="121" t="str">
        <f>LEFT(D24,1)</f>
        <v>А</v>
      </c>
      <c r="H24" s="121" t="str">
        <f>LEFT(E24,1)</f>
        <v>К</v>
      </c>
      <c r="I24" s="66" t="s">
        <v>542</v>
      </c>
      <c r="J24" s="123" t="s">
        <v>537</v>
      </c>
      <c r="K24" s="2">
        <v>9</v>
      </c>
      <c r="L24" s="128" t="s">
        <v>64</v>
      </c>
      <c r="M24" s="126" t="s">
        <v>14</v>
      </c>
      <c r="N24" s="115" t="s">
        <v>64</v>
      </c>
      <c r="O24" s="115" t="str">
        <f>CONCATENATE(B24,"-",F24,G24,H24,"-",I24)</f>
        <v>М-ИАК-05032005</v>
      </c>
      <c r="P24" s="27">
        <v>7</v>
      </c>
      <c r="Q24" s="27">
        <v>10</v>
      </c>
      <c r="R24" s="27">
        <v>0</v>
      </c>
      <c r="S24" s="117">
        <f>SUM(P24:R24)</f>
        <v>17</v>
      </c>
      <c r="T24" s="126">
        <v>34</v>
      </c>
      <c r="U24" s="130">
        <f>S24/T24</f>
        <v>0.5</v>
      </c>
      <c r="V24" s="118" t="s">
        <v>729</v>
      </c>
    </row>
    <row r="25" spans="1:22">
      <c r="A25" s="122">
        <v>11</v>
      </c>
      <c r="B25" s="123" t="s">
        <v>81</v>
      </c>
      <c r="C25" s="123" t="s">
        <v>429</v>
      </c>
      <c r="D25" s="123" t="s">
        <v>38</v>
      </c>
      <c r="E25" s="123" t="s">
        <v>101</v>
      </c>
      <c r="F25" s="121" t="str">
        <f>LEFT(C25,1)</f>
        <v>К</v>
      </c>
      <c r="G25" s="121" t="str">
        <f>LEFT(D25,1)</f>
        <v>А</v>
      </c>
      <c r="H25" s="121" t="str">
        <f>LEFT(E25,1)</f>
        <v>В</v>
      </c>
      <c r="I25" s="66" t="s">
        <v>430</v>
      </c>
      <c r="J25" s="123" t="s">
        <v>362</v>
      </c>
      <c r="K25" s="2">
        <v>9</v>
      </c>
      <c r="L25" s="128" t="s">
        <v>254</v>
      </c>
      <c r="M25" s="126" t="s">
        <v>29</v>
      </c>
      <c r="N25" s="115" t="str">
        <f>CONCATENATE(L25,M25)</f>
        <v>Ф0905М</v>
      </c>
      <c r="O25" s="115" t="str">
        <f>CONCATENATE(B25,"-",F25,G25,H25,"-",I25)</f>
        <v>м-КАВ-16092004</v>
      </c>
      <c r="P25" s="27">
        <v>7</v>
      </c>
      <c r="Q25" s="27">
        <v>10</v>
      </c>
      <c r="R25" s="27"/>
      <c r="S25" s="117">
        <f>SUM(P25:R25)</f>
        <v>17</v>
      </c>
      <c r="T25" s="126">
        <v>34</v>
      </c>
      <c r="U25" s="130">
        <f>S25/T25</f>
        <v>0.5</v>
      </c>
      <c r="V25" s="118" t="s">
        <v>729</v>
      </c>
    </row>
    <row r="26" spans="1:22">
      <c r="A26" s="122">
        <v>12</v>
      </c>
      <c r="B26" s="123" t="s">
        <v>29</v>
      </c>
      <c r="C26" s="123" t="s">
        <v>695</v>
      </c>
      <c r="D26" s="123" t="s">
        <v>266</v>
      </c>
      <c r="E26" s="123" t="s">
        <v>45</v>
      </c>
      <c r="F26" s="121" t="str">
        <f>LEFT(C26,1)</f>
        <v>М</v>
      </c>
      <c r="G26" s="121" t="str">
        <f>LEFT(D26,1)</f>
        <v>Н</v>
      </c>
      <c r="H26" s="121" t="str">
        <f>LEFT(E26,1)</f>
        <v>А</v>
      </c>
      <c r="I26" s="66">
        <v>24082004</v>
      </c>
      <c r="J26" s="123" t="s">
        <v>683</v>
      </c>
      <c r="K26" s="2">
        <v>9</v>
      </c>
      <c r="L26" s="128" t="s">
        <v>249</v>
      </c>
      <c r="M26" s="126" t="s">
        <v>23</v>
      </c>
      <c r="N26" s="122" t="str">
        <f>CONCATENATE(L26,M26)</f>
        <v>Ф0903С</v>
      </c>
      <c r="O26" s="115" t="str">
        <f>CONCATENATE(B26,"-",F26,G26,H26,"-",I26)</f>
        <v>М-МНА-24082004</v>
      </c>
      <c r="P26" s="27">
        <v>6</v>
      </c>
      <c r="Q26" s="27">
        <v>11</v>
      </c>
      <c r="R26" s="27"/>
      <c r="S26" s="117">
        <f>SUM(P26:R26)</f>
        <v>17</v>
      </c>
      <c r="T26" s="126">
        <v>34</v>
      </c>
      <c r="U26" s="130">
        <f>S26/T26</f>
        <v>0.5</v>
      </c>
      <c r="V26" s="118" t="s">
        <v>729</v>
      </c>
    </row>
    <row r="27" spans="1:22">
      <c r="A27" s="122">
        <v>13</v>
      </c>
      <c r="B27" s="123" t="s">
        <v>81</v>
      </c>
      <c r="C27" s="123" t="s">
        <v>394</v>
      </c>
      <c r="D27" s="123" t="s">
        <v>129</v>
      </c>
      <c r="E27" s="123" t="s">
        <v>437</v>
      </c>
      <c r="F27" s="121" t="str">
        <f>LEFT(C27,1)</f>
        <v>С</v>
      </c>
      <c r="G27" s="121" t="str">
        <f>LEFT(D27,1)</f>
        <v>И</v>
      </c>
      <c r="H27" s="121" t="str">
        <f>LEFT(E27,1)</f>
        <v>В</v>
      </c>
      <c r="I27" s="66" t="s">
        <v>438</v>
      </c>
      <c r="J27" s="123" t="s">
        <v>362</v>
      </c>
      <c r="K27" s="2">
        <v>9</v>
      </c>
      <c r="L27" s="128" t="s">
        <v>218</v>
      </c>
      <c r="M27" s="126" t="s">
        <v>29</v>
      </c>
      <c r="N27" s="115" t="str">
        <f>CONCATENATE(L27,M27)</f>
        <v>Ф0909М</v>
      </c>
      <c r="O27" s="115" t="str">
        <f>CONCATENATE(B27,"-",F27,G27,H27,"-",I27)</f>
        <v>м-СИВ-07072004</v>
      </c>
      <c r="P27" s="27">
        <v>9</v>
      </c>
      <c r="Q27" s="27">
        <v>7</v>
      </c>
      <c r="R27" s="27"/>
      <c r="S27" s="117">
        <f>SUM(P27:R27)</f>
        <v>16</v>
      </c>
      <c r="T27" s="126">
        <v>34</v>
      </c>
      <c r="U27" s="130">
        <f>S27/T27</f>
        <v>0.47058823529411764</v>
      </c>
      <c r="V27" s="118" t="str">
        <f>IF(S27&gt;75%*T27,"Победитель",IF(S27&gt;50%*T27,"Призёр","Участник"))</f>
        <v>Участник</v>
      </c>
    </row>
    <row r="28" spans="1:22">
      <c r="A28" s="122">
        <v>14</v>
      </c>
      <c r="B28" s="123" t="s">
        <v>29</v>
      </c>
      <c r="C28" s="123" t="s">
        <v>622</v>
      </c>
      <c r="D28" s="123" t="s">
        <v>266</v>
      </c>
      <c r="E28" s="123" t="s">
        <v>304</v>
      </c>
      <c r="F28" s="121" t="str">
        <f>LEFT(C28,1)</f>
        <v>А</v>
      </c>
      <c r="G28" s="121" t="str">
        <f>LEFT(D28,1)</f>
        <v>Н</v>
      </c>
      <c r="H28" s="121" t="str">
        <f>LEFT(E28,1)</f>
        <v>Д</v>
      </c>
      <c r="I28" s="59" t="s">
        <v>623</v>
      </c>
      <c r="J28" s="120" t="s">
        <v>556</v>
      </c>
      <c r="K28" s="123">
        <v>9</v>
      </c>
      <c r="L28" s="128" t="s">
        <v>69</v>
      </c>
      <c r="M28" s="126" t="s">
        <v>459</v>
      </c>
      <c r="N28" s="115" t="str">
        <f>CONCATENATE(L28,M28)</f>
        <v>Ф0902В</v>
      </c>
      <c r="O28" s="115" t="str">
        <f>CONCATENATE(B28,"-",F28,G28,H28,"-",I28)</f>
        <v>М-АНД-24022004</v>
      </c>
      <c r="P28" s="27">
        <v>4</v>
      </c>
      <c r="Q28" s="27">
        <v>11</v>
      </c>
      <c r="R28" s="27"/>
      <c r="S28" s="117">
        <f>SUM(P28:R28)</f>
        <v>15</v>
      </c>
      <c r="T28" s="126">
        <v>34</v>
      </c>
      <c r="U28" s="130">
        <f>S28/T28</f>
        <v>0.44117647058823528</v>
      </c>
      <c r="V28" s="118" t="str">
        <f>IF(S28&gt;75%*T28,"Победитель",IF(S28&gt;50%*T28,"Призёр","Участник"))</f>
        <v>Участник</v>
      </c>
    </row>
    <row r="29" spans="1:22">
      <c r="A29" s="122">
        <v>15</v>
      </c>
      <c r="B29" s="123" t="s">
        <v>14</v>
      </c>
      <c r="C29" s="123" t="s">
        <v>546</v>
      </c>
      <c r="D29" s="123" t="s">
        <v>135</v>
      </c>
      <c r="E29" s="123" t="s">
        <v>246</v>
      </c>
      <c r="F29" s="121" t="str">
        <f>LEFT(C29,1)</f>
        <v>М</v>
      </c>
      <c r="G29" s="121" t="str">
        <f>LEFT(D29,1)</f>
        <v>А</v>
      </c>
      <c r="H29" s="121" t="str">
        <f>LEFT(E29,1)</f>
        <v>А</v>
      </c>
      <c r="I29" s="66" t="s">
        <v>547</v>
      </c>
      <c r="J29" s="123" t="s">
        <v>545</v>
      </c>
      <c r="K29" s="2">
        <v>9</v>
      </c>
      <c r="L29" s="128" t="s">
        <v>251</v>
      </c>
      <c r="M29" s="126" t="s">
        <v>488</v>
      </c>
      <c r="N29" s="115" t="str">
        <f>CONCATENATE(L29,M29)</f>
        <v>Ф0904З</v>
      </c>
      <c r="O29" s="115" t="str">
        <f>CONCATENATE(B29,"-",F29,G29,H29,"-",I29)</f>
        <v>Ж-МАА-12052004</v>
      </c>
      <c r="P29" s="27">
        <v>3</v>
      </c>
      <c r="Q29" s="27">
        <v>4</v>
      </c>
      <c r="R29" s="27">
        <v>8</v>
      </c>
      <c r="S29" s="117">
        <f>SUM(P29:R29)</f>
        <v>15</v>
      </c>
      <c r="T29" s="126">
        <v>34</v>
      </c>
      <c r="U29" s="130">
        <f>S29/T29</f>
        <v>0.44117647058823528</v>
      </c>
      <c r="V29" s="118" t="str">
        <f>IF(S29&gt;75%*T29,"Победитель",IF(S29&gt;50%*T29,"Призёр","Участник"))</f>
        <v>Участник</v>
      </c>
    </row>
    <row r="30" spans="1:22">
      <c r="A30" s="122">
        <v>16</v>
      </c>
      <c r="B30" s="123" t="s">
        <v>29</v>
      </c>
      <c r="C30" s="124" t="s">
        <v>519</v>
      </c>
      <c r="D30" s="124" t="s">
        <v>520</v>
      </c>
      <c r="E30" s="124" t="s">
        <v>122</v>
      </c>
      <c r="F30" s="121" t="str">
        <f>LEFT(C30,1)</f>
        <v>Б</v>
      </c>
      <c r="G30" s="121" t="str">
        <f>LEFT(D30,1)</f>
        <v>Т</v>
      </c>
      <c r="H30" s="121" t="str">
        <f>LEFT(E30,1)</f>
        <v>А</v>
      </c>
      <c r="I30" s="58" t="s">
        <v>521</v>
      </c>
      <c r="J30" s="120" t="s">
        <v>509</v>
      </c>
      <c r="K30" s="103">
        <v>9</v>
      </c>
      <c r="L30" s="134" t="s">
        <v>64</v>
      </c>
      <c r="M30" s="126" t="s">
        <v>523</v>
      </c>
      <c r="N30" s="115" t="str">
        <f>CONCATENATE(L30,M30)</f>
        <v>Ф0901И</v>
      </c>
      <c r="O30" s="115" t="str">
        <f>CONCATENATE(B30,"-",F30,G30,H30,"-",I30)</f>
        <v>М-БТА-23062004</v>
      </c>
      <c r="P30" s="27">
        <v>6</v>
      </c>
      <c r="Q30" s="27">
        <v>9</v>
      </c>
      <c r="R30" s="27"/>
      <c r="S30" s="117">
        <f>SUM(P30:R30)</f>
        <v>15</v>
      </c>
      <c r="T30" s="126">
        <v>34</v>
      </c>
      <c r="U30" s="130">
        <f>S30/T30</f>
        <v>0.44117647058823528</v>
      </c>
      <c r="V30" s="118" t="str">
        <f>IF(S30&gt;75%*T30,"Победитель",IF(S30&gt;50%*T30,"Призёр","Участник"))</f>
        <v>Участник</v>
      </c>
    </row>
    <row r="31" spans="1:22">
      <c r="A31" s="122">
        <v>17</v>
      </c>
      <c r="B31" s="123" t="s">
        <v>29</v>
      </c>
      <c r="C31" s="123" t="s">
        <v>694</v>
      </c>
      <c r="D31" s="123" t="s">
        <v>391</v>
      </c>
      <c r="E31" s="123" t="s">
        <v>32</v>
      </c>
      <c r="F31" s="121" t="str">
        <f>LEFT(C31,1)</f>
        <v>М</v>
      </c>
      <c r="G31" s="121" t="str">
        <f>LEFT(D31,1)</f>
        <v>С</v>
      </c>
      <c r="H31" s="121" t="str">
        <f>LEFT(E31,1)</f>
        <v>Е</v>
      </c>
      <c r="I31" s="66">
        <v>6032004</v>
      </c>
      <c r="J31" s="123" t="s">
        <v>683</v>
      </c>
      <c r="K31" s="2">
        <v>9</v>
      </c>
      <c r="L31" s="128" t="s">
        <v>69</v>
      </c>
      <c r="M31" s="126" t="s">
        <v>23</v>
      </c>
      <c r="N31" s="122" t="str">
        <f>CONCATENATE(L31,M31)</f>
        <v>Ф0902С</v>
      </c>
      <c r="O31" s="115" t="str">
        <f>CONCATENATE(B31,"-",F31,G31,H31,"-",I31)</f>
        <v>М-МСЕ-6032004</v>
      </c>
      <c r="P31" s="27">
        <v>4</v>
      </c>
      <c r="Q31" s="27">
        <v>11</v>
      </c>
      <c r="R31" s="27"/>
      <c r="S31" s="117">
        <f>SUM(P31:R31)</f>
        <v>15</v>
      </c>
      <c r="T31" s="126">
        <v>34</v>
      </c>
      <c r="U31" s="130">
        <f>S31/T31</f>
        <v>0.44117647058823528</v>
      </c>
      <c r="V31" s="118" t="str">
        <f>IF(S31&gt;75%*T31,"Победитель",IF(S31&gt;50%*T31,"Призёр","Участник"))</f>
        <v>Участник</v>
      </c>
    </row>
    <row r="32" spans="1:22">
      <c r="A32" s="122">
        <v>18</v>
      </c>
      <c r="B32" s="123" t="s">
        <v>76</v>
      </c>
      <c r="C32" s="123" t="s">
        <v>427</v>
      </c>
      <c r="D32" s="123" t="s">
        <v>161</v>
      </c>
      <c r="E32" s="123" t="s">
        <v>246</v>
      </c>
      <c r="F32" s="121" t="str">
        <f>LEFT(C32,1)</f>
        <v>П</v>
      </c>
      <c r="G32" s="121" t="str">
        <f>LEFT(D32,1)</f>
        <v>А</v>
      </c>
      <c r="H32" s="121" t="str">
        <f>LEFT(E32,1)</f>
        <v>А</v>
      </c>
      <c r="I32" s="66" t="s">
        <v>428</v>
      </c>
      <c r="J32" s="123" t="s">
        <v>362</v>
      </c>
      <c r="K32" s="2">
        <v>9</v>
      </c>
      <c r="L32" s="128" t="s">
        <v>251</v>
      </c>
      <c r="M32" s="126" t="s">
        <v>29</v>
      </c>
      <c r="N32" s="115" t="str">
        <f>CONCATENATE(L32,M32)</f>
        <v>Ф0904М</v>
      </c>
      <c r="O32" s="115" t="str">
        <f>CONCATENATE(B32,"-",F32,G32,H32,"-",I32)</f>
        <v>ж-ПАА-25052004</v>
      </c>
      <c r="P32" s="27">
        <v>6</v>
      </c>
      <c r="Q32" s="27">
        <v>8</v>
      </c>
      <c r="R32" s="27"/>
      <c r="S32" s="117">
        <f>SUM(P32:R32)</f>
        <v>14</v>
      </c>
      <c r="T32" s="126">
        <v>34</v>
      </c>
      <c r="U32" s="130">
        <f>S32/T32</f>
        <v>0.41176470588235292</v>
      </c>
      <c r="V32" s="118" t="str">
        <f>IF(S32&gt;75%*T32,"Победитель",IF(S32&gt;50%*T32,"Призёр","Участник"))</f>
        <v>Участник</v>
      </c>
    </row>
    <row r="33" spans="1:22">
      <c r="A33" s="122">
        <v>19</v>
      </c>
      <c r="B33" s="123" t="s">
        <v>29</v>
      </c>
      <c r="C33" s="123" t="s">
        <v>696</v>
      </c>
      <c r="D33" s="123" t="s">
        <v>331</v>
      </c>
      <c r="E33" s="123" t="s">
        <v>45</v>
      </c>
      <c r="F33" s="121" t="str">
        <f>LEFT(C33,1)</f>
        <v>М</v>
      </c>
      <c r="G33" s="121" t="str">
        <f>LEFT(D33,1)</f>
        <v>М</v>
      </c>
      <c r="H33" s="121" t="str">
        <f>LEFT(E33,1)</f>
        <v>А</v>
      </c>
      <c r="I33" s="66">
        <v>17102004</v>
      </c>
      <c r="J33" s="123" t="s">
        <v>683</v>
      </c>
      <c r="K33" s="2">
        <v>9</v>
      </c>
      <c r="L33" s="128" t="s">
        <v>251</v>
      </c>
      <c r="M33" s="126" t="s">
        <v>23</v>
      </c>
      <c r="N33" s="122" t="str">
        <f>CONCATENATE(L33,M33)</f>
        <v>Ф0904С</v>
      </c>
      <c r="O33" s="115" t="str">
        <f>CONCATENATE(B33,"-",F33,G33,H33,"-",I33)</f>
        <v>М-ММА-17102004</v>
      </c>
      <c r="P33" s="27">
        <v>3</v>
      </c>
      <c r="Q33" s="27">
        <v>11</v>
      </c>
      <c r="R33" s="27"/>
      <c r="S33" s="117">
        <f>SUM(P33:R33)</f>
        <v>14</v>
      </c>
      <c r="T33" s="126">
        <v>34</v>
      </c>
      <c r="U33" s="130">
        <f>S33/T33</f>
        <v>0.41176470588235292</v>
      </c>
      <c r="V33" s="118" t="str">
        <f>IF(S33&gt;75%*T33,"Победитель",IF(S33&gt;50%*T33,"Призёр","Участник"))</f>
        <v>Участник</v>
      </c>
    </row>
    <row r="34" spans="1:22">
      <c r="A34" s="122">
        <v>20</v>
      </c>
      <c r="B34" s="123" t="s">
        <v>81</v>
      </c>
      <c r="C34" s="123" t="s">
        <v>423</v>
      </c>
      <c r="D34" s="123" t="s">
        <v>97</v>
      </c>
      <c r="E34" s="123" t="s">
        <v>325</v>
      </c>
      <c r="F34" s="121" t="str">
        <f>LEFT(C34,1)</f>
        <v>В</v>
      </c>
      <c r="G34" s="121" t="str">
        <f>LEFT(D34,1)</f>
        <v>П</v>
      </c>
      <c r="H34" s="121" t="str">
        <f>LEFT(E34,1)</f>
        <v>П</v>
      </c>
      <c r="I34" s="66" t="s">
        <v>424</v>
      </c>
      <c r="J34" s="123" t="s">
        <v>362</v>
      </c>
      <c r="K34" s="2">
        <v>9</v>
      </c>
      <c r="L34" s="128" t="s">
        <v>69</v>
      </c>
      <c r="M34" s="126" t="s">
        <v>29</v>
      </c>
      <c r="N34" s="115" t="str">
        <f>CONCATENATE(L34,M34)</f>
        <v>Ф0902М</v>
      </c>
      <c r="O34" s="115" t="str">
        <f>CONCATENATE(B34,"-",F34,G34,H34,"-",I34)</f>
        <v>м-ВПП-26012005</v>
      </c>
      <c r="P34" s="27">
        <v>8</v>
      </c>
      <c r="Q34" s="27">
        <v>5</v>
      </c>
      <c r="R34" s="27"/>
      <c r="S34" s="117">
        <f>SUM(P34:R34)</f>
        <v>13</v>
      </c>
      <c r="T34" s="126">
        <v>34</v>
      </c>
      <c r="U34" s="130">
        <f>S34/T34</f>
        <v>0.38235294117647056</v>
      </c>
      <c r="V34" s="118" t="str">
        <f>IF(S34&gt;75%*T34,"Победитель",IF(S34&gt;50%*T34,"Призёр","Участник"))</f>
        <v>Участник</v>
      </c>
    </row>
    <row r="35" spans="1:22">
      <c r="A35" s="122">
        <v>21</v>
      </c>
      <c r="B35" s="123" t="s">
        <v>14</v>
      </c>
      <c r="C35" s="123" t="s">
        <v>626</v>
      </c>
      <c r="D35" s="123" t="s">
        <v>627</v>
      </c>
      <c r="E35" s="123" t="s">
        <v>57</v>
      </c>
      <c r="F35" s="121" t="str">
        <f>LEFT(C35,1)</f>
        <v>И</v>
      </c>
      <c r="G35" s="121" t="str">
        <f>LEFT(D35,1)</f>
        <v>А</v>
      </c>
      <c r="H35" s="121" t="str">
        <f>LEFT(E35,1)</f>
        <v>С</v>
      </c>
      <c r="I35" s="59" t="s">
        <v>628</v>
      </c>
      <c r="J35" s="120" t="s">
        <v>556</v>
      </c>
      <c r="K35" s="123">
        <v>9</v>
      </c>
      <c r="L35" s="128" t="s">
        <v>264</v>
      </c>
      <c r="M35" s="126" t="s">
        <v>459</v>
      </c>
      <c r="N35" s="115" t="str">
        <f>CONCATENATE(L35,M35)</f>
        <v>Ф0915В</v>
      </c>
      <c r="O35" s="115" t="str">
        <f>CONCATENATE(B35,"-",F35,G35,H35,"-",I35)</f>
        <v>Ж-ИАС-19062004</v>
      </c>
      <c r="P35" s="27">
        <v>8</v>
      </c>
      <c r="Q35" s="27">
        <v>4</v>
      </c>
      <c r="R35" s="27"/>
      <c r="S35" s="117">
        <f>SUM(P35:R35)</f>
        <v>12</v>
      </c>
      <c r="T35" s="126">
        <v>34</v>
      </c>
      <c r="U35" s="130">
        <f>S35/T35</f>
        <v>0.35294117647058826</v>
      </c>
      <c r="V35" s="118" t="str">
        <f>IF(S35&gt;75%*T35,"Победитель",IF(S35&gt;50%*T35,"Призёр","Участник"))</f>
        <v>Участник</v>
      </c>
    </row>
    <row r="36" spans="1:22">
      <c r="A36" s="122">
        <v>22</v>
      </c>
      <c r="B36" s="123" t="s">
        <v>29</v>
      </c>
      <c r="C36" s="124" t="s">
        <v>522</v>
      </c>
      <c r="D36" s="124" t="s">
        <v>514</v>
      </c>
      <c r="E36" s="124" t="s">
        <v>366</v>
      </c>
      <c r="F36" s="121" t="str">
        <f>LEFT(C36,1)</f>
        <v>У</v>
      </c>
      <c r="G36" s="121" t="str">
        <f>LEFT(D36,1)</f>
        <v>К</v>
      </c>
      <c r="H36" s="121" t="str">
        <f>LEFT(E36,1)</f>
        <v>И</v>
      </c>
      <c r="I36" s="58" t="s">
        <v>524</v>
      </c>
      <c r="J36" s="120" t="s">
        <v>509</v>
      </c>
      <c r="K36" s="103">
        <v>9</v>
      </c>
      <c r="L36" s="134" t="s">
        <v>69</v>
      </c>
      <c r="M36" s="126" t="s">
        <v>523</v>
      </c>
      <c r="N36" s="115" t="str">
        <f>CONCATENATE(L36,M36)</f>
        <v>Ф0902И</v>
      </c>
      <c r="O36" s="115" t="str">
        <f>CONCATENATE(B36,"-",F36,G36,H36,"-",I36)</f>
        <v>М-УКИ-07042004</v>
      </c>
      <c r="P36" s="27">
        <v>8</v>
      </c>
      <c r="Q36" s="27">
        <v>3</v>
      </c>
      <c r="R36" s="27"/>
      <c r="S36" s="117">
        <f>SUM(P36:R36)</f>
        <v>11</v>
      </c>
      <c r="T36" s="126">
        <v>34</v>
      </c>
      <c r="U36" s="130">
        <f>S36/T36</f>
        <v>0.3235294117647059</v>
      </c>
      <c r="V36" s="118" t="str">
        <f>IF(S36&gt;75%*T36,"Победитель",IF(S36&gt;50%*T36,"Призёр","Участник"))</f>
        <v>Участник</v>
      </c>
    </row>
    <row r="37" spans="1:22">
      <c r="A37" s="122">
        <v>23</v>
      </c>
      <c r="B37" s="123" t="s">
        <v>76</v>
      </c>
      <c r="C37" s="123" t="s">
        <v>113</v>
      </c>
      <c r="D37" s="123" t="s">
        <v>114</v>
      </c>
      <c r="E37" s="123" t="s">
        <v>115</v>
      </c>
      <c r="F37" s="121" t="str">
        <f>LEFT(C37,1)</f>
        <v>П</v>
      </c>
      <c r="G37" s="121" t="str">
        <f>LEFT(D37,1)</f>
        <v>Д</v>
      </c>
      <c r="H37" s="121" t="str">
        <f>LEFT(E37,1)</f>
        <v>Р</v>
      </c>
      <c r="I37" s="59" t="s">
        <v>183</v>
      </c>
      <c r="J37" s="120" t="s">
        <v>74</v>
      </c>
      <c r="K37" s="103">
        <v>9</v>
      </c>
      <c r="L37" s="128" t="s">
        <v>116</v>
      </c>
      <c r="M37" s="109" t="s">
        <v>202</v>
      </c>
      <c r="N37" s="115" t="str">
        <f>CONCATENATE(L37,M37)</f>
        <v>Ф0918О</v>
      </c>
      <c r="O37" s="115" t="str">
        <f>CONCATENATE(B37,"-",F37,G37,H37,"-",I37)</f>
        <v>ж-ПДР-13092004</v>
      </c>
      <c r="P37" s="27">
        <v>5</v>
      </c>
      <c r="Q37" s="27">
        <v>6</v>
      </c>
      <c r="R37" s="27"/>
      <c r="S37" s="117">
        <f>SUM(P37:R37)</f>
        <v>11</v>
      </c>
      <c r="T37" s="126">
        <v>34</v>
      </c>
      <c r="U37" s="130">
        <f>S37/T37</f>
        <v>0.3235294117647059</v>
      </c>
      <c r="V37" s="118" t="str">
        <f>IF(S37&gt;75%*T37,"Победитель",IF(S37&gt;50%*T37,"Призёр","Участник"))</f>
        <v>Участник</v>
      </c>
    </row>
    <row r="38" spans="1:22">
      <c r="A38" s="122">
        <v>24</v>
      </c>
      <c r="B38" s="123" t="s">
        <v>76</v>
      </c>
      <c r="C38" s="124" t="s">
        <v>109</v>
      </c>
      <c r="D38" s="124" t="s">
        <v>110</v>
      </c>
      <c r="E38" s="124" t="s">
        <v>111</v>
      </c>
      <c r="F38" s="121" t="str">
        <f>LEFT(C38,1)</f>
        <v>А</v>
      </c>
      <c r="G38" s="121" t="str">
        <f>LEFT(D38,1)</f>
        <v>С</v>
      </c>
      <c r="H38" s="121" t="str">
        <f>LEFT(E38,1)</f>
        <v>М</v>
      </c>
      <c r="I38" s="58" t="s">
        <v>182</v>
      </c>
      <c r="J38" s="120" t="s">
        <v>74</v>
      </c>
      <c r="K38" s="103">
        <v>9</v>
      </c>
      <c r="L38" s="125" t="s">
        <v>112</v>
      </c>
      <c r="M38" s="109" t="s">
        <v>202</v>
      </c>
      <c r="N38" s="115" t="str">
        <f>CONCATENATE(L38,M38)</f>
        <v>Ф0919О</v>
      </c>
      <c r="O38" s="115" t="str">
        <f>CONCATENATE(B38,"-",F38,G38,H38,"-",I38)</f>
        <v>ж-АСМ-25082004</v>
      </c>
      <c r="P38" s="27">
        <v>6</v>
      </c>
      <c r="Q38" s="27">
        <v>5</v>
      </c>
      <c r="R38" s="27"/>
      <c r="S38" s="117">
        <f>SUM(P38:R38)</f>
        <v>11</v>
      </c>
      <c r="T38" s="126">
        <v>34</v>
      </c>
      <c r="U38" s="130">
        <f>S38/T38</f>
        <v>0.3235294117647059</v>
      </c>
      <c r="V38" s="118" t="str">
        <f>IF(S38&gt;75%*T38,"Победитель",IF(S38&gt;50%*T38,"Призёр","Участник"))</f>
        <v>Участник</v>
      </c>
    </row>
    <row r="39" spans="1:22">
      <c r="A39" s="122">
        <v>25</v>
      </c>
      <c r="B39" s="123" t="s">
        <v>29</v>
      </c>
      <c r="C39" s="123" t="s">
        <v>555</v>
      </c>
      <c r="D39" s="123" t="s">
        <v>125</v>
      </c>
      <c r="E39" s="123" t="s">
        <v>45</v>
      </c>
      <c r="F39" s="121" t="str">
        <f>LEFT(C39,1)</f>
        <v>Ф</v>
      </c>
      <c r="G39" s="121" t="str">
        <f>LEFT(D39,1)</f>
        <v>К</v>
      </c>
      <c r="H39" s="121" t="str">
        <f>LEFT(E39,1)</f>
        <v>А</v>
      </c>
      <c r="I39" s="59" t="s">
        <v>386</v>
      </c>
      <c r="J39" s="120" t="s">
        <v>556</v>
      </c>
      <c r="K39" s="123">
        <v>9</v>
      </c>
      <c r="L39" s="128" t="s">
        <v>218</v>
      </c>
      <c r="M39" s="126" t="s">
        <v>459</v>
      </c>
      <c r="N39" s="115" t="str">
        <f>CONCATENATE(L39,M39)</f>
        <v>Ф0909В</v>
      </c>
      <c r="O39" s="115" t="str">
        <f>CONCATENATE(B39,"-",F39,G39,H39,"-",I39)</f>
        <v>М-ФКА-26052004</v>
      </c>
      <c r="P39" s="27">
        <v>8</v>
      </c>
      <c r="Q39" s="27">
        <v>2</v>
      </c>
      <c r="R39" s="27"/>
      <c r="S39" s="117">
        <f>SUM(P39:R39)</f>
        <v>10</v>
      </c>
      <c r="T39" s="126">
        <v>34</v>
      </c>
      <c r="U39" s="130">
        <f>S39/T39</f>
        <v>0.29411764705882354</v>
      </c>
      <c r="V39" s="118" t="str">
        <f>IF(S39&gt;75%*T39,"Победитель",IF(S39&gt;50%*T39,"Призёр","Участник"))</f>
        <v>Участник</v>
      </c>
    </row>
    <row r="40" spans="1:22">
      <c r="A40" s="122">
        <v>26</v>
      </c>
      <c r="B40" s="123" t="s">
        <v>29</v>
      </c>
      <c r="C40" s="123" t="s">
        <v>494</v>
      </c>
      <c r="D40" s="123" t="s">
        <v>495</v>
      </c>
      <c r="E40" s="123" t="s">
        <v>496</v>
      </c>
      <c r="F40" s="121" t="str">
        <f>LEFT(C40,1)</f>
        <v>М</v>
      </c>
      <c r="G40" s="121" t="str">
        <f>LEFT(D40,1)</f>
        <v>М</v>
      </c>
      <c r="H40" s="121" t="str">
        <f>LEFT(E40,1)</f>
        <v>Ш</v>
      </c>
      <c r="I40" s="66" t="s">
        <v>497</v>
      </c>
      <c r="J40" s="123" t="s">
        <v>485</v>
      </c>
      <c r="K40" s="2">
        <v>9</v>
      </c>
      <c r="L40" s="128" t="s">
        <v>69</v>
      </c>
      <c r="M40" s="126" t="s">
        <v>506</v>
      </c>
      <c r="N40" s="115" t="s">
        <v>69</v>
      </c>
      <c r="O40" s="115" t="s">
        <v>498</v>
      </c>
      <c r="P40" s="27">
        <v>6</v>
      </c>
      <c r="Q40" s="27">
        <v>4</v>
      </c>
      <c r="R40" s="27">
        <v>0</v>
      </c>
      <c r="S40" s="117">
        <f>SUM(P40:R40)</f>
        <v>10</v>
      </c>
      <c r="T40" s="126">
        <v>34</v>
      </c>
      <c r="U40" s="130">
        <f>S40/T40</f>
        <v>0.29411764705882354</v>
      </c>
      <c r="V40" s="118" t="str">
        <f>IF(S40&gt;75%*T40,"Победитель",IF(S40&gt;50%*T40,"Призёр","Участник"))</f>
        <v>Участник</v>
      </c>
    </row>
    <row r="41" spans="1:22">
      <c r="A41" s="122">
        <v>27</v>
      </c>
      <c r="B41" s="132" t="s">
        <v>275</v>
      </c>
      <c r="C41" s="132" t="s">
        <v>317</v>
      </c>
      <c r="D41" s="132" t="s">
        <v>129</v>
      </c>
      <c r="E41" s="132" t="s">
        <v>304</v>
      </c>
      <c r="F41" s="121" t="str">
        <f>LEFT(C41,1)</f>
        <v>Б</v>
      </c>
      <c r="G41" s="121" t="str">
        <f>LEFT(D41,1)</f>
        <v>И</v>
      </c>
      <c r="H41" s="121" t="str">
        <f>LEFT(E41,1)</f>
        <v>Д</v>
      </c>
      <c r="I41" s="60" t="s">
        <v>318</v>
      </c>
      <c r="J41" s="132" t="s">
        <v>274</v>
      </c>
      <c r="K41" s="13" t="s">
        <v>319</v>
      </c>
      <c r="L41" s="128" t="s">
        <v>215</v>
      </c>
      <c r="M41" s="126" t="s">
        <v>33</v>
      </c>
      <c r="N41" s="115" t="str">
        <f>CONCATENATE(L41,M41)</f>
        <v>Ф0907К</v>
      </c>
      <c r="O41" s="115" t="str">
        <f>CONCATENATE(B41,"-",F41,G41,H41,"-",I41)</f>
        <v>м -БИД-25022004</v>
      </c>
      <c r="P41" s="27">
        <v>7</v>
      </c>
      <c r="Q41" s="27">
        <v>3</v>
      </c>
      <c r="R41" s="27"/>
      <c r="S41" s="117">
        <f>SUM(P41:R41)</f>
        <v>10</v>
      </c>
      <c r="T41" s="126">
        <v>34</v>
      </c>
      <c r="U41" s="130">
        <f>S41/T41</f>
        <v>0.29411764705882354</v>
      </c>
      <c r="V41" s="118" t="str">
        <f>IF(S41&gt;75%*T41,"Победитель",IF(S41&gt;50%*T41,"Призёр","Участник"))</f>
        <v>Участник</v>
      </c>
    </row>
    <row r="42" spans="1:22">
      <c r="A42" s="122">
        <v>28</v>
      </c>
      <c r="B42" s="123" t="s">
        <v>81</v>
      </c>
      <c r="C42" s="123" t="s">
        <v>425</v>
      </c>
      <c r="D42" s="123" t="s">
        <v>100</v>
      </c>
      <c r="E42" s="123" t="s">
        <v>45</v>
      </c>
      <c r="F42" s="121" t="str">
        <f>LEFT(C42,1)</f>
        <v>Д</v>
      </c>
      <c r="G42" s="121" t="str">
        <f>LEFT(D42,1)</f>
        <v>В</v>
      </c>
      <c r="H42" s="121" t="str">
        <f>LEFT(E42,1)</f>
        <v>А</v>
      </c>
      <c r="I42" s="66" t="s">
        <v>426</v>
      </c>
      <c r="J42" s="123" t="s">
        <v>362</v>
      </c>
      <c r="K42" s="2">
        <v>9</v>
      </c>
      <c r="L42" s="128" t="s">
        <v>249</v>
      </c>
      <c r="M42" s="126" t="s">
        <v>29</v>
      </c>
      <c r="N42" s="115" t="str">
        <f>CONCATENATE(L42,M42)</f>
        <v>Ф0903М</v>
      </c>
      <c r="O42" s="115" t="str">
        <f>CONCATENATE(B42,"-",F42,G42,H42,"-",I42)</f>
        <v>м-ДВА-09102003</v>
      </c>
      <c r="P42" s="27">
        <v>8</v>
      </c>
      <c r="Q42" s="27">
        <v>2</v>
      </c>
      <c r="R42" s="27"/>
      <c r="S42" s="117">
        <f>SUM(P42:R42)</f>
        <v>10</v>
      </c>
      <c r="T42" s="126">
        <v>34</v>
      </c>
      <c r="U42" s="130">
        <f>S42/T42</f>
        <v>0.29411764705882354</v>
      </c>
      <c r="V42" s="118" t="str">
        <f>IF(S42&gt;75%*T42,"Победитель",IF(S42&gt;50%*T42,"Призёр","Участник"))</f>
        <v>Участник</v>
      </c>
    </row>
    <row r="43" spans="1:22">
      <c r="A43" s="122">
        <v>29</v>
      </c>
      <c r="B43" s="123" t="s">
        <v>14</v>
      </c>
      <c r="C43" s="123" t="s">
        <v>635</v>
      </c>
      <c r="D43" s="123" t="s">
        <v>477</v>
      </c>
      <c r="E43" s="123" t="s">
        <v>246</v>
      </c>
      <c r="F43" s="121" t="str">
        <f>LEFT(C43,1)</f>
        <v>К</v>
      </c>
      <c r="G43" s="121" t="str">
        <f>LEFT(D43,1)</f>
        <v>Н</v>
      </c>
      <c r="H43" s="121" t="str">
        <f>LEFT(E43,1)</f>
        <v>А</v>
      </c>
      <c r="I43" s="59" t="s">
        <v>636</v>
      </c>
      <c r="J43" s="120" t="s">
        <v>556</v>
      </c>
      <c r="K43" s="123">
        <v>9</v>
      </c>
      <c r="L43" s="128" t="s">
        <v>637</v>
      </c>
      <c r="M43" s="126" t="s">
        <v>459</v>
      </c>
      <c r="N43" s="115" t="str">
        <f>CONCATENATE(L43,M43)</f>
        <v>Ф0913В</v>
      </c>
      <c r="O43" s="115" t="str">
        <f>CONCATENATE(B43,"-",F43,G43,H43,"-",I43)</f>
        <v>Ж-КНА-08092004</v>
      </c>
      <c r="P43" s="27">
        <v>6</v>
      </c>
      <c r="Q43" s="27">
        <v>3</v>
      </c>
      <c r="R43" s="27"/>
      <c r="S43" s="117">
        <f>SUM(P43:R43)</f>
        <v>9</v>
      </c>
      <c r="T43" s="126">
        <v>34</v>
      </c>
      <c r="U43" s="130">
        <f>S43/T43</f>
        <v>0.26470588235294118</v>
      </c>
      <c r="V43" s="118" t="str">
        <f>IF(S43&gt;75%*T43,"Победитель",IF(S43&gt;50%*T43,"Призёр","Участник"))</f>
        <v>Участник</v>
      </c>
    </row>
    <row r="44" spans="1:22">
      <c r="A44" s="122">
        <v>30</v>
      </c>
      <c r="B44" s="123" t="s">
        <v>76</v>
      </c>
      <c r="C44" s="123" t="s">
        <v>433</v>
      </c>
      <c r="D44" s="123" t="s">
        <v>253</v>
      </c>
      <c r="E44" s="123" t="s">
        <v>111</v>
      </c>
      <c r="F44" s="121" t="str">
        <f>LEFT(C44,1)</f>
        <v>Р</v>
      </c>
      <c r="G44" s="121" t="str">
        <f>LEFT(D44,1)</f>
        <v>Е</v>
      </c>
      <c r="H44" s="121" t="str">
        <f>LEFT(E44,1)</f>
        <v>М</v>
      </c>
      <c r="I44" s="66" t="s">
        <v>434</v>
      </c>
      <c r="J44" s="123" t="s">
        <v>362</v>
      </c>
      <c r="K44" s="2">
        <v>9</v>
      </c>
      <c r="L44" s="128" t="s">
        <v>215</v>
      </c>
      <c r="M44" s="126" t="s">
        <v>29</v>
      </c>
      <c r="N44" s="115" t="str">
        <f>CONCATENATE(L44,M44)</f>
        <v>Ф0907М</v>
      </c>
      <c r="O44" s="115" t="str">
        <f>CONCATENATE(B44,"-",F44,G44,H44,"-",I44)</f>
        <v>ж-РЕМ-05122004</v>
      </c>
      <c r="P44" s="27">
        <v>4</v>
      </c>
      <c r="Q44" s="27">
        <v>5</v>
      </c>
      <c r="R44" s="27"/>
      <c r="S44" s="117">
        <f>SUM(P44:R44)</f>
        <v>9</v>
      </c>
      <c r="T44" s="126">
        <v>34</v>
      </c>
      <c r="U44" s="130">
        <f>S44/T44</f>
        <v>0.26470588235294118</v>
      </c>
      <c r="V44" s="118" t="str">
        <f>IF(S44&gt;75%*T44,"Победитель",IF(S44&gt;50%*T44,"Призёр","Участник"))</f>
        <v>Участник</v>
      </c>
    </row>
    <row r="45" spans="1:22">
      <c r="A45" s="122">
        <v>31</v>
      </c>
      <c r="B45" s="123" t="s">
        <v>29</v>
      </c>
      <c r="C45" s="26" t="s">
        <v>242</v>
      </c>
      <c r="D45" s="26" t="s">
        <v>121</v>
      </c>
      <c r="E45" s="26" t="s">
        <v>84</v>
      </c>
      <c r="F45" s="121" t="str">
        <f>LEFT(C45,1)</f>
        <v>В</v>
      </c>
      <c r="G45" s="121" t="str">
        <f>LEFT(D45,1)</f>
        <v>Е</v>
      </c>
      <c r="H45" s="121" t="str">
        <f>LEFT(E45,1)</f>
        <v>А</v>
      </c>
      <c r="I45" s="72">
        <v>27032004</v>
      </c>
      <c r="J45" s="120" t="s">
        <v>243</v>
      </c>
      <c r="K45" s="103">
        <v>9</v>
      </c>
      <c r="L45" s="113" t="s">
        <v>64</v>
      </c>
      <c r="M45" s="126" t="s">
        <v>40</v>
      </c>
      <c r="N45" s="115" t="str">
        <f>CONCATENATE(L45,M45)</f>
        <v>Ф0901А</v>
      </c>
      <c r="O45" s="115" t="str">
        <f>CONCATENATE(B45,"-",F45,G45,H45,"-",I45)</f>
        <v>М-ВЕА-27032004</v>
      </c>
      <c r="P45" s="27">
        <v>8</v>
      </c>
      <c r="Q45" s="27">
        <v>0</v>
      </c>
      <c r="R45" s="27"/>
      <c r="S45" s="117">
        <f>SUM(P45:R45)</f>
        <v>8</v>
      </c>
      <c r="T45" s="126">
        <v>34</v>
      </c>
      <c r="U45" s="130">
        <f>S45/T45</f>
        <v>0.23529411764705882</v>
      </c>
      <c r="V45" s="118" t="str">
        <f>IF(S45&gt;75%*T45,"Победитель",IF(S45&gt;50%*T45,"Призёр","Участник"))</f>
        <v>Участник</v>
      </c>
    </row>
    <row r="46" spans="1:22">
      <c r="A46" s="122">
        <v>32</v>
      </c>
      <c r="B46" s="128" t="s">
        <v>14</v>
      </c>
      <c r="C46" s="73" t="s">
        <v>244</v>
      </c>
      <c r="D46" s="73" t="s">
        <v>245</v>
      </c>
      <c r="E46" s="73" t="s">
        <v>246</v>
      </c>
      <c r="F46" s="121" t="str">
        <f>LEFT(C46,1)</f>
        <v>С</v>
      </c>
      <c r="G46" s="121" t="str">
        <f>LEFT(D46,1)</f>
        <v>П</v>
      </c>
      <c r="H46" s="121" t="str">
        <f>LEFT(E46,1)</f>
        <v>А</v>
      </c>
      <c r="I46" s="74">
        <v>31012005</v>
      </c>
      <c r="J46" s="113" t="s">
        <v>243</v>
      </c>
      <c r="K46" s="128">
        <v>9</v>
      </c>
      <c r="L46" s="113" t="s">
        <v>69</v>
      </c>
      <c r="M46" s="126" t="s">
        <v>40</v>
      </c>
      <c r="N46" s="115" t="str">
        <f>CONCATENATE(L46,M46)</f>
        <v>Ф0902А</v>
      </c>
      <c r="O46" s="115" t="str">
        <f>CONCATENATE(B46,"-",F46,G46,H46,"-",I46)</f>
        <v>Ж-СПА-31012005</v>
      </c>
      <c r="P46" s="27">
        <v>6</v>
      </c>
      <c r="Q46" s="27">
        <v>2</v>
      </c>
      <c r="R46" s="27"/>
      <c r="S46" s="117">
        <f>SUM(P46:R46)</f>
        <v>8</v>
      </c>
      <c r="T46" s="126">
        <v>34</v>
      </c>
      <c r="U46" s="130">
        <f>S46/T46</f>
        <v>0.23529411764705882</v>
      </c>
      <c r="V46" s="118" t="str">
        <f>IF(S46&gt;75%*T46,"Победитель",IF(S46&gt;50%*T46,"Призёр","Участник"))</f>
        <v>Участник</v>
      </c>
    </row>
    <row r="47" spans="1:22">
      <c r="A47" s="122">
        <v>33</v>
      </c>
      <c r="B47" s="123" t="s">
        <v>29</v>
      </c>
      <c r="C47" s="123" t="s">
        <v>385</v>
      </c>
      <c r="D47" s="123" t="s">
        <v>491</v>
      </c>
      <c r="E47" s="123" t="s">
        <v>39</v>
      </c>
      <c r="F47" s="121" t="str">
        <f>LEFT(C47,1)</f>
        <v>З</v>
      </c>
      <c r="G47" s="121" t="str">
        <f>LEFT(D47,1)</f>
        <v>П</v>
      </c>
      <c r="H47" s="121" t="str">
        <f>LEFT(E47,1)</f>
        <v>А</v>
      </c>
      <c r="I47" s="66" t="s">
        <v>492</v>
      </c>
      <c r="J47" s="123" t="s">
        <v>485</v>
      </c>
      <c r="K47" s="2">
        <v>9</v>
      </c>
      <c r="L47" s="128" t="s">
        <v>64</v>
      </c>
      <c r="M47" s="126" t="s">
        <v>506</v>
      </c>
      <c r="N47" s="115" t="s">
        <v>64</v>
      </c>
      <c r="O47" s="115" t="s">
        <v>493</v>
      </c>
      <c r="P47" s="27">
        <v>6</v>
      </c>
      <c r="Q47" s="27">
        <v>1</v>
      </c>
      <c r="R47" s="27">
        <v>1</v>
      </c>
      <c r="S47" s="117">
        <f>SUM(P47:R47)</f>
        <v>8</v>
      </c>
      <c r="T47" s="126">
        <v>34</v>
      </c>
      <c r="U47" s="130">
        <f>S47/T47</f>
        <v>0.23529411764705882</v>
      </c>
      <c r="V47" s="118" t="str">
        <f>IF(S47&gt;75%*T47,"Победитель",IF(S47&gt;50%*T47,"Призёр","Участник"))</f>
        <v>Участник</v>
      </c>
    </row>
    <row r="48" spans="1:22">
      <c r="A48" s="122">
        <v>34</v>
      </c>
      <c r="B48" s="123" t="s">
        <v>499</v>
      </c>
      <c r="C48" s="123" t="s">
        <v>500</v>
      </c>
      <c r="D48" s="123" t="s">
        <v>501</v>
      </c>
      <c r="E48" s="123" t="s">
        <v>148</v>
      </c>
      <c r="F48" s="121" t="str">
        <f>LEFT(C48,1)</f>
        <v>Х</v>
      </c>
      <c r="G48" s="121" t="str">
        <f>LEFT(D48,1)</f>
        <v>В</v>
      </c>
      <c r="H48" s="121" t="str">
        <f>LEFT(E48,1)</f>
        <v>Д</v>
      </c>
      <c r="I48" s="66" t="s">
        <v>502</v>
      </c>
      <c r="J48" s="123" t="s">
        <v>485</v>
      </c>
      <c r="K48" s="2">
        <v>9</v>
      </c>
      <c r="L48" s="128" t="s">
        <v>249</v>
      </c>
      <c r="M48" s="126" t="s">
        <v>506</v>
      </c>
      <c r="N48" s="115" t="s">
        <v>249</v>
      </c>
      <c r="O48" s="115" t="s">
        <v>503</v>
      </c>
      <c r="P48" s="27">
        <v>6</v>
      </c>
      <c r="Q48" s="27">
        <v>2</v>
      </c>
      <c r="R48" s="27">
        <v>0</v>
      </c>
      <c r="S48" s="117">
        <f>SUM(P48:R48)</f>
        <v>8</v>
      </c>
      <c r="T48" s="126">
        <v>34</v>
      </c>
      <c r="U48" s="130">
        <f>S48/T48</f>
        <v>0.23529411764705882</v>
      </c>
      <c r="V48" s="118" t="str">
        <f>IF(S48&gt;75%*T48,"Победитель",IF(S48&gt;50%*T48,"Призёр","Участник"))</f>
        <v>Участник</v>
      </c>
    </row>
    <row r="49" spans="1:22">
      <c r="A49" s="122">
        <v>35</v>
      </c>
      <c r="B49" s="128" t="s">
        <v>29</v>
      </c>
      <c r="C49" s="73" t="s">
        <v>247</v>
      </c>
      <c r="D49" s="73" t="s">
        <v>38</v>
      </c>
      <c r="E49" s="73" t="s">
        <v>248</v>
      </c>
      <c r="F49" s="121" t="str">
        <f>LEFT(C49,1)</f>
        <v>Ц</v>
      </c>
      <c r="G49" s="121" t="str">
        <f>LEFT(D49,1)</f>
        <v>А</v>
      </c>
      <c r="H49" s="121" t="str">
        <f>LEFT(E49,1)</f>
        <v>В</v>
      </c>
      <c r="I49" s="74">
        <v>4092004</v>
      </c>
      <c r="J49" s="113" t="s">
        <v>243</v>
      </c>
      <c r="K49" s="128">
        <v>9</v>
      </c>
      <c r="L49" s="113" t="s">
        <v>249</v>
      </c>
      <c r="M49" s="126" t="s">
        <v>40</v>
      </c>
      <c r="N49" s="115" t="str">
        <f>CONCATENATE(L49,M49)</f>
        <v>Ф0903А</v>
      </c>
      <c r="O49" s="115" t="str">
        <f>CONCATENATE(B49,"-",F49,G49,H49,"-",I49)</f>
        <v>М-ЦАВ-4092004</v>
      </c>
      <c r="P49" s="27">
        <v>6</v>
      </c>
      <c r="Q49" s="27">
        <v>1</v>
      </c>
      <c r="R49" s="27"/>
      <c r="S49" s="117">
        <f>SUM(P49:R49)</f>
        <v>7</v>
      </c>
      <c r="T49" s="126">
        <v>34</v>
      </c>
      <c r="U49" s="130">
        <f>S49/T49</f>
        <v>0.20588235294117646</v>
      </c>
      <c r="V49" s="118" t="str">
        <f>IF(S49&gt;75%*T49,"Победитель",IF(S49&gt;50%*T49,"Призёр","Участник"))</f>
        <v>Участник</v>
      </c>
    </row>
    <row r="50" spans="1:22">
      <c r="A50" s="122">
        <v>36</v>
      </c>
      <c r="B50" s="123" t="s">
        <v>76</v>
      </c>
      <c r="C50" s="123" t="s">
        <v>167</v>
      </c>
      <c r="D50" s="123" t="s">
        <v>168</v>
      </c>
      <c r="E50" s="123" t="s">
        <v>169</v>
      </c>
      <c r="F50" s="121" t="str">
        <f>LEFT(C50,1)</f>
        <v>С</v>
      </c>
      <c r="G50" s="121" t="str">
        <f>LEFT(D50,1)</f>
        <v>Д</v>
      </c>
      <c r="H50" s="121" t="str">
        <f>LEFT(E50,1)</f>
        <v>Э</v>
      </c>
      <c r="I50" s="59" t="s">
        <v>201</v>
      </c>
      <c r="J50" s="120" t="s">
        <v>74</v>
      </c>
      <c r="K50" s="123">
        <v>9</v>
      </c>
      <c r="L50" s="128" t="s">
        <v>170</v>
      </c>
      <c r="M50" s="109" t="s">
        <v>202</v>
      </c>
      <c r="N50" s="115" t="str">
        <f>CONCATENATE(L50,M50)</f>
        <v>Ф0930О</v>
      </c>
      <c r="O50" s="115" t="str">
        <f>CONCATENATE(B50,"-",F50,G50,H50,"-",I50)</f>
        <v>ж-СДЭ-22102004</v>
      </c>
      <c r="P50" s="27">
        <v>5</v>
      </c>
      <c r="Q50" s="27">
        <v>2</v>
      </c>
      <c r="R50" s="27"/>
      <c r="S50" s="117">
        <f>SUM(P50:R50)</f>
        <v>7</v>
      </c>
      <c r="T50" s="126">
        <v>34</v>
      </c>
      <c r="U50" s="130">
        <f>S50/T50</f>
        <v>0.20588235294117646</v>
      </c>
      <c r="V50" s="118" t="str">
        <f>IF(S50&gt;75%*T50,"Победитель",IF(S50&gt;50%*T50,"Призёр","Участник"))</f>
        <v>Участник</v>
      </c>
    </row>
    <row r="51" spans="1:22">
      <c r="A51" s="122">
        <v>37</v>
      </c>
      <c r="B51" s="4" t="s">
        <v>76</v>
      </c>
      <c r="C51" s="6" t="s">
        <v>213</v>
      </c>
      <c r="D51" s="6" t="s">
        <v>214</v>
      </c>
      <c r="E51" s="6" t="s">
        <v>57</v>
      </c>
      <c r="F51" s="121" t="str">
        <f>LEFT(C51,1)</f>
        <v>М</v>
      </c>
      <c r="G51" s="121" t="str">
        <f>LEFT(D51,1)</f>
        <v>Е</v>
      </c>
      <c r="H51" s="121" t="str">
        <f>LEFT(E51,1)</f>
        <v>С</v>
      </c>
      <c r="I51" s="67" t="s">
        <v>233</v>
      </c>
      <c r="J51" s="7" t="s">
        <v>205</v>
      </c>
      <c r="K51" s="4">
        <v>9</v>
      </c>
      <c r="L51" s="8" t="s">
        <v>215</v>
      </c>
      <c r="M51" s="126" t="s">
        <v>189</v>
      </c>
      <c r="N51" s="115" t="str">
        <f>CONCATENATE(L51,M51)</f>
        <v>Ф0907Ч</v>
      </c>
      <c r="O51" s="115" t="str">
        <f>CONCATENATE(B51,"-",F51,G51,H51,"-",I51)</f>
        <v>ж-МЕС-21012005</v>
      </c>
      <c r="P51" s="27">
        <v>7</v>
      </c>
      <c r="Q51" s="27">
        <v>0</v>
      </c>
      <c r="R51" s="27"/>
      <c r="S51" s="117">
        <f>SUM(P51:R51)</f>
        <v>7</v>
      </c>
      <c r="T51" s="126">
        <v>34</v>
      </c>
      <c r="U51" s="130">
        <f>S51/T51</f>
        <v>0.20588235294117646</v>
      </c>
      <c r="V51" s="118" t="str">
        <f>IF(S51&gt;75%*T51,"Победитель",IF(S51&gt;50%*T51,"Призёр","Участник"))</f>
        <v>Участник</v>
      </c>
    </row>
    <row r="52" spans="1:22">
      <c r="A52" s="122">
        <v>38</v>
      </c>
      <c r="B52" s="4" t="s">
        <v>81</v>
      </c>
      <c r="C52" s="6" t="s">
        <v>216</v>
      </c>
      <c r="D52" s="6" t="s">
        <v>91</v>
      </c>
      <c r="E52" s="6" t="s">
        <v>217</v>
      </c>
      <c r="F52" s="121" t="str">
        <f>LEFT(C52,1)</f>
        <v>П</v>
      </c>
      <c r="G52" s="121" t="str">
        <f>LEFT(D52,1)</f>
        <v>А</v>
      </c>
      <c r="H52" s="121" t="str">
        <f>LEFT(E52,1)</f>
        <v>Д</v>
      </c>
      <c r="I52" s="67" t="s">
        <v>234</v>
      </c>
      <c r="J52" s="7" t="s">
        <v>205</v>
      </c>
      <c r="K52" s="4">
        <v>9</v>
      </c>
      <c r="L52" s="8" t="s">
        <v>218</v>
      </c>
      <c r="M52" s="126" t="s">
        <v>189</v>
      </c>
      <c r="N52" s="115" t="str">
        <f>CONCATENATE(L52,M52)</f>
        <v>Ф0909Ч</v>
      </c>
      <c r="O52" s="115" t="str">
        <f>CONCATENATE(B52,"-",F52,G52,H52,"-",I52)</f>
        <v>м-ПАД-15122003</v>
      </c>
      <c r="P52" s="27">
        <v>7</v>
      </c>
      <c r="Q52" s="27">
        <v>0</v>
      </c>
      <c r="R52" s="27"/>
      <c r="S52" s="117">
        <f>SUM(P52:R52)</f>
        <v>7</v>
      </c>
      <c r="T52" s="126">
        <v>34</v>
      </c>
      <c r="U52" s="130">
        <f>S52/T52</f>
        <v>0.20588235294117646</v>
      </c>
      <c r="V52" s="118" t="str">
        <f>IF(S52&gt;75%*T52,"Победитель",IF(S52&gt;50%*T52,"Призёр","Участник"))</f>
        <v>Участник</v>
      </c>
    </row>
    <row r="53" spans="1:22">
      <c r="A53" s="122">
        <v>39</v>
      </c>
      <c r="B53" s="123" t="s">
        <v>14</v>
      </c>
      <c r="C53" s="123" t="s">
        <v>629</v>
      </c>
      <c r="D53" s="123" t="s">
        <v>263</v>
      </c>
      <c r="E53" s="123" t="s">
        <v>269</v>
      </c>
      <c r="F53" s="121" t="str">
        <f>LEFT(C53,1)</f>
        <v>Л</v>
      </c>
      <c r="G53" s="121" t="str">
        <f>LEFT(D53,1)</f>
        <v>А</v>
      </c>
      <c r="H53" s="121" t="str">
        <f>LEFT(E53,1)</f>
        <v>Ю</v>
      </c>
      <c r="I53" s="59" t="s">
        <v>630</v>
      </c>
      <c r="J53" s="120" t="s">
        <v>556</v>
      </c>
      <c r="K53" s="123">
        <v>9</v>
      </c>
      <c r="L53" s="128" t="s">
        <v>631</v>
      </c>
      <c r="M53" s="126" t="s">
        <v>459</v>
      </c>
      <c r="N53" s="115" t="str">
        <f>CONCATENATE(L53,M53)</f>
        <v>Ф0912В</v>
      </c>
      <c r="O53" s="115" t="str">
        <f>CONCATENATE(B53,"-",F53,G53,H53,"-",I53)</f>
        <v>Ж-ЛАЮ-06102003</v>
      </c>
      <c r="P53" s="27">
        <v>4</v>
      </c>
      <c r="Q53" s="27">
        <v>2</v>
      </c>
      <c r="R53" s="27"/>
      <c r="S53" s="117">
        <f>SUM(P53:R53)</f>
        <v>6</v>
      </c>
      <c r="T53" s="126">
        <v>34</v>
      </c>
      <c r="U53" s="130">
        <f>S53/T53</f>
        <v>0.17647058823529413</v>
      </c>
      <c r="V53" s="118" t="str">
        <f>IF(S53&gt;75%*T53,"Победитель",IF(S53&gt;50%*T53,"Призёр","Участник"))</f>
        <v>Участник</v>
      </c>
    </row>
    <row r="54" spans="1:22">
      <c r="A54" s="122">
        <v>40</v>
      </c>
      <c r="B54" s="132" t="s">
        <v>275</v>
      </c>
      <c r="C54" s="132" t="s">
        <v>333</v>
      </c>
      <c r="D54" s="132" t="s">
        <v>334</v>
      </c>
      <c r="E54" s="132" t="s">
        <v>304</v>
      </c>
      <c r="F54" s="121" t="str">
        <f>LEFT(C54,1)</f>
        <v>Н</v>
      </c>
      <c r="G54" s="121" t="str">
        <f>LEFT(D54,1)</f>
        <v>А</v>
      </c>
      <c r="H54" s="121" t="str">
        <f>LEFT(E54,1)</f>
        <v>Д</v>
      </c>
      <c r="I54" s="60" t="s">
        <v>335</v>
      </c>
      <c r="J54" s="132" t="s">
        <v>274</v>
      </c>
      <c r="K54" s="13" t="s">
        <v>319</v>
      </c>
      <c r="L54" s="128" t="s">
        <v>336</v>
      </c>
      <c r="M54" s="126" t="s">
        <v>33</v>
      </c>
      <c r="N54" s="115" t="str">
        <f>CONCATENATE(L54,M54)</f>
        <v>Ф0906К</v>
      </c>
      <c r="O54" s="115" t="str">
        <f>CONCATENATE(B54,"-",F54,G54,H54,"-",I54)</f>
        <v>м -НАД-21122004</v>
      </c>
      <c r="P54" s="27">
        <v>6</v>
      </c>
      <c r="Q54" s="27">
        <v>0</v>
      </c>
      <c r="R54" s="27"/>
      <c r="S54" s="117">
        <f>SUM(P54:R54)</f>
        <v>6</v>
      </c>
      <c r="T54" s="126">
        <v>34</v>
      </c>
      <c r="U54" s="130">
        <f>S54/T54</f>
        <v>0.17647058823529413</v>
      </c>
      <c r="V54" s="118" t="str">
        <f>IF(S54&gt;75%*T54,"Победитель",IF(S54&gt;50%*T54,"Призёр","Участник"))</f>
        <v>Участник</v>
      </c>
    </row>
    <row r="55" spans="1:22">
      <c r="A55" s="122">
        <v>41</v>
      </c>
      <c r="B55" s="123" t="s">
        <v>14</v>
      </c>
      <c r="C55" s="123" t="s">
        <v>65</v>
      </c>
      <c r="D55" s="123" t="s">
        <v>66</v>
      </c>
      <c r="E55" s="123" t="s">
        <v>67</v>
      </c>
      <c r="F55" s="121" t="str">
        <f>LEFT(C55,1)</f>
        <v>Г</v>
      </c>
      <c r="G55" s="121" t="str">
        <f>LEFT(D55,1)</f>
        <v>М</v>
      </c>
      <c r="H55" s="121" t="str">
        <f>LEFT(E55,1)</f>
        <v>Д</v>
      </c>
      <c r="I55" s="59" t="s">
        <v>68</v>
      </c>
      <c r="J55" s="120" t="s">
        <v>35</v>
      </c>
      <c r="K55" s="123">
        <v>9</v>
      </c>
      <c r="L55" s="128" t="s">
        <v>69</v>
      </c>
      <c r="M55" s="109" t="s">
        <v>70</v>
      </c>
      <c r="N55" s="115" t="str">
        <f>CONCATENATE(L55,M55)</f>
        <v>Ф0902У</v>
      </c>
      <c r="O55" s="115" t="str">
        <f>CONCATENATE(B55,"-",F55,G55,H55,"-",I55)</f>
        <v>Ж-ГМД-25012005</v>
      </c>
      <c r="P55" s="27">
        <v>6</v>
      </c>
      <c r="Q55" s="27">
        <v>0</v>
      </c>
      <c r="R55" s="27"/>
      <c r="S55" s="117">
        <f>SUM(P55:R55)</f>
        <v>6</v>
      </c>
      <c r="T55" s="126">
        <v>34</v>
      </c>
      <c r="U55" s="130">
        <f>S55/T55</f>
        <v>0.17647058823529413</v>
      </c>
      <c r="V55" s="118" t="str">
        <f>IF(S55&gt;75%*T55,"Победитель",IF(S55&gt;50%*T55,"Призёр","Участник"))</f>
        <v>Участник</v>
      </c>
    </row>
    <row r="56" spans="1:22">
      <c r="A56" s="122">
        <v>42</v>
      </c>
      <c r="B56" s="103" t="s">
        <v>29</v>
      </c>
      <c r="C56" s="17" t="s">
        <v>474</v>
      </c>
      <c r="D56" s="17" t="s">
        <v>50</v>
      </c>
      <c r="E56" s="17" t="s">
        <v>39</v>
      </c>
      <c r="F56" s="121" t="str">
        <f>LEFT(C56,1)</f>
        <v>Б</v>
      </c>
      <c r="G56" s="121" t="str">
        <f>LEFT(D56,1)</f>
        <v>Д</v>
      </c>
      <c r="H56" s="121" t="str">
        <f>LEFT(E56,1)</f>
        <v>А</v>
      </c>
      <c r="I56" s="65" t="s">
        <v>475</v>
      </c>
      <c r="J56" s="18" t="s">
        <v>456</v>
      </c>
      <c r="K56" s="103">
        <v>9</v>
      </c>
      <c r="L56" s="125" t="s">
        <v>249</v>
      </c>
      <c r="M56" s="126" t="s">
        <v>454</v>
      </c>
      <c r="N56" s="115" t="str">
        <f>CONCATENATE(L56,M56)</f>
        <v>Ф0903Е</v>
      </c>
      <c r="O56" s="115" t="str">
        <f>CONCATENATE(B56,"-",F56,G56,H56,"-",I56)</f>
        <v>М-БДА-17.04.2005</v>
      </c>
      <c r="P56" s="62">
        <v>4</v>
      </c>
      <c r="Q56" s="62">
        <v>1</v>
      </c>
      <c r="R56" s="27"/>
      <c r="S56" s="117">
        <f>SUM(P56:R56)</f>
        <v>5</v>
      </c>
      <c r="T56" s="126">
        <v>34</v>
      </c>
      <c r="U56" s="130">
        <f>S56/T56</f>
        <v>0.14705882352941177</v>
      </c>
      <c r="V56" s="118" t="str">
        <f>IF(S56&gt;75%*T56,"Победитель",IF(S56&gt;50%*T56,"Призёр","Участник"))</f>
        <v>Участник</v>
      </c>
    </row>
    <row r="57" spans="1:22">
      <c r="A57" s="122">
        <v>43</v>
      </c>
      <c r="B57" s="132" t="s">
        <v>275</v>
      </c>
      <c r="C57" s="132" t="s">
        <v>323</v>
      </c>
      <c r="D57" s="132" t="s">
        <v>324</v>
      </c>
      <c r="E57" s="132" t="s">
        <v>325</v>
      </c>
      <c r="F57" s="121" t="str">
        <f>LEFT(C57,1)</f>
        <v>К</v>
      </c>
      <c r="G57" s="121" t="str">
        <f>LEFT(D57,1)</f>
        <v>В</v>
      </c>
      <c r="H57" s="121" t="str">
        <f>LEFT(E57,1)</f>
        <v>П</v>
      </c>
      <c r="I57" s="60" t="s">
        <v>326</v>
      </c>
      <c r="J57" s="132" t="s">
        <v>274</v>
      </c>
      <c r="K57" s="13" t="s">
        <v>319</v>
      </c>
      <c r="L57" s="128" t="s">
        <v>64</v>
      </c>
      <c r="M57" s="126" t="s">
        <v>33</v>
      </c>
      <c r="N57" s="115" t="str">
        <f>CONCATENATE(L57,M57)</f>
        <v>Ф0901К</v>
      </c>
      <c r="O57" s="115" t="str">
        <f>CONCATENATE(B57,"-",F57,G57,H57,"-",I57)</f>
        <v>м -КВП-14022004</v>
      </c>
      <c r="P57" s="27">
        <v>4</v>
      </c>
      <c r="Q57" s="27">
        <v>1</v>
      </c>
      <c r="R57" s="27"/>
      <c r="S57" s="117">
        <f>SUM(P57:R57)</f>
        <v>5</v>
      </c>
      <c r="T57" s="126">
        <v>34</v>
      </c>
      <c r="U57" s="130">
        <f>S57/T57</f>
        <v>0.14705882352941177</v>
      </c>
      <c r="V57" s="118" t="str">
        <f>IF(S57&gt;75%*T57,"Победитель",IF(S57&gt;50%*T57,"Призёр","Участник"))</f>
        <v>Участник</v>
      </c>
    </row>
    <row r="58" spans="1:22">
      <c r="A58" s="122">
        <v>44</v>
      </c>
      <c r="B58" s="132" t="s">
        <v>275</v>
      </c>
      <c r="C58" s="132" t="s">
        <v>330</v>
      </c>
      <c r="D58" s="132" t="s">
        <v>331</v>
      </c>
      <c r="E58" s="132" t="s">
        <v>39</v>
      </c>
      <c r="F58" s="121" t="str">
        <f>LEFT(C58,1)</f>
        <v>К</v>
      </c>
      <c r="G58" s="121" t="str">
        <f>LEFT(D58,1)</f>
        <v>М</v>
      </c>
      <c r="H58" s="121" t="str">
        <f>LEFT(E58,1)</f>
        <v>А</v>
      </c>
      <c r="I58" s="60" t="s">
        <v>332</v>
      </c>
      <c r="J58" s="132" t="s">
        <v>274</v>
      </c>
      <c r="K58" s="13" t="s">
        <v>319</v>
      </c>
      <c r="L58" s="128" t="s">
        <v>251</v>
      </c>
      <c r="M58" s="126" t="s">
        <v>33</v>
      </c>
      <c r="N58" s="115" t="str">
        <f>CONCATENATE(L58,M58)</f>
        <v>Ф0904К</v>
      </c>
      <c r="O58" s="115" t="str">
        <f>CONCATENATE(B58,"-",F58,G58,H58,"-",I58)</f>
        <v>м -КМА-27112004</v>
      </c>
      <c r="P58" s="27">
        <v>4</v>
      </c>
      <c r="Q58" s="27">
        <v>1</v>
      </c>
      <c r="R58" s="27"/>
      <c r="S58" s="117">
        <f>SUM(P58:R58)</f>
        <v>5</v>
      </c>
      <c r="T58" s="126">
        <v>34</v>
      </c>
      <c r="U58" s="130">
        <f>S58/T58</f>
        <v>0.14705882352941177</v>
      </c>
      <c r="V58" s="118" t="str">
        <f>IF(S58&gt;75%*T58,"Победитель",IF(S58&gt;50%*T58,"Призёр","Участник"))</f>
        <v>Участник</v>
      </c>
    </row>
    <row r="59" spans="1:22">
      <c r="A59" s="122">
        <v>45</v>
      </c>
      <c r="B59" s="132" t="s">
        <v>76</v>
      </c>
      <c r="C59" s="132" t="s">
        <v>337</v>
      </c>
      <c r="D59" s="132" t="s">
        <v>135</v>
      </c>
      <c r="E59" s="132" t="s">
        <v>246</v>
      </c>
      <c r="F59" s="121" t="str">
        <f>LEFT(C59,1)</f>
        <v>Н</v>
      </c>
      <c r="G59" s="121" t="str">
        <f>LEFT(D59,1)</f>
        <v>А</v>
      </c>
      <c r="H59" s="121" t="str">
        <f>LEFT(E59,1)</f>
        <v>А</v>
      </c>
      <c r="I59" s="60" t="s">
        <v>338</v>
      </c>
      <c r="J59" s="132" t="s">
        <v>274</v>
      </c>
      <c r="K59" s="13" t="s">
        <v>319</v>
      </c>
      <c r="L59" s="128" t="s">
        <v>254</v>
      </c>
      <c r="M59" s="126" t="s">
        <v>33</v>
      </c>
      <c r="N59" s="115" t="str">
        <f>CONCATENATE(L59,M59)</f>
        <v>Ф0905К</v>
      </c>
      <c r="O59" s="115" t="str">
        <f>CONCATENATE(B59,"-",F59,G59,H59,"-",I59)</f>
        <v>ж-НАА-02072004</v>
      </c>
      <c r="P59" s="27">
        <v>5</v>
      </c>
      <c r="Q59" s="27">
        <v>0</v>
      </c>
      <c r="R59" s="27"/>
      <c r="S59" s="117">
        <f>SUM(P59:R59)</f>
        <v>5</v>
      </c>
      <c r="T59" s="126">
        <v>34</v>
      </c>
      <c r="U59" s="130">
        <f>S59/T59</f>
        <v>0.14705882352941177</v>
      </c>
      <c r="V59" s="118" t="str">
        <f>IF(S59&gt;75%*T59,"Победитель",IF(S59&gt;50%*T59,"Призёр","Участник"))</f>
        <v>Участник</v>
      </c>
    </row>
    <row r="60" spans="1:22">
      <c r="A60" s="122">
        <v>46</v>
      </c>
      <c r="B60" s="123" t="s">
        <v>81</v>
      </c>
      <c r="C60" s="123" t="s">
        <v>421</v>
      </c>
      <c r="D60" s="123" t="s">
        <v>331</v>
      </c>
      <c r="E60" s="123" t="s">
        <v>39</v>
      </c>
      <c r="F60" s="121" t="str">
        <f>LEFT(C60,1)</f>
        <v>С</v>
      </c>
      <c r="G60" s="121" t="str">
        <f>LEFT(D60,1)</f>
        <v>М</v>
      </c>
      <c r="H60" s="121" t="str">
        <f>LEFT(E60,1)</f>
        <v>А</v>
      </c>
      <c r="I60" s="66" t="s">
        <v>422</v>
      </c>
      <c r="J60" s="123" t="s">
        <v>362</v>
      </c>
      <c r="K60" s="2">
        <v>9</v>
      </c>
      <c r="L60" s="128" t="s">
        <v>64</v>
      </c>
      <c r="M60" s="126" t="s">
        <v>29</v>
      </c>
      <c r="N60" s="115" t="str">
        <f>CONCATENATE(L60,M60)</f>
        <v>Ф0901М</v>
      </c>
      <c r="O60" s="115" t="str">
        <f>CONCATENATE(B60,"-",F60,G60,H60,"-",I60)</f>
        <v>м-СМА-19022004</v>
      </c>
      <c r="P60" s="27">
        <v>3</v>
      </c>
      <c r="Q60" s="27">
        <v>2</v>
      </c>
      <c r="R60" s="27"/>
      <c r="S60" s="117">
        <f>SUM(P60:R60)</f>
        <v>5</v>
      </c>
      <c r="T60" s="126">
        <v>34</v>
      </c>
      <c r="U60" s="130">
        <f>S60/T60</f>
        <v>0.14705882352941177</v>
      </c>
      <c r="V60" s="118" t="str">
        <f>IF(S60&gt;75%*T60,"Победитель",IF(S60&gt;50%*T60,"Призёр","Участник"))</f>
        <v>Участник</v>
      </c>
    </row>
    <row r="61" spans="1:22">
      <c r="A61" s="122">
        <v>47</v>
      </c>
      <c r="B61" s="123" t="s">
        <v>14</v>
      </c>
      <c r="C61" s="124" t="s">
        <v>60</v>
      </c>
      <c r="D61" s="124" t="s">
        <v>61</v>
      </c>
      <c r="E61" s="124" t="s">
        <v>62</v>
      </c>
      <c r="F61" s="121" t="str">
        <f>LEFT(C61,1)</f>
        <v>Б</v>
      </c>
      <c r="G61" s="121" t="str">
        <f>LEFT(D61,1)</f>
        <v>К</v>
      </c>
      <c r="H61" s="121" t="str">
        <f>LEFT(E61,1)</f>
        <v>А</v>
      </c>
      <c r="I61" s="58" t="s">
        <v>63</v>
      </c>
      <c r="J61" s="120" t="s">
        <v>35</v>
      </c>
      <c r="K61" s="103">
        <v>9</v>
      </c>
      <c r="L61" s="16" t="s">
        <v>64</v>
      </c>
      <c r="M61" s="109" t="s">
        <v>70</v>
      </c>
      <c r="N61" s="115" t="str">
        <f>CONCATENATE(L61,M61)</f>
        <v>Ф0901У</v>
      </c>
      <c r="O61" s="115" t="str">
        <f>CONCATENATE(B61,"-",F61,G61,H61,"-",I61)</f>
        <v>Ж-БКА-10032004</v>
      </c>
      <c r="P61" s="27">
        <v>5</v>
      </c>
      <c r="Q61" s="27">
        <v>0</v>
      </c>
      <c r="R61" s="27"/>
      <c r="S61" s="117">
        <f>SUM(P61:R61)</f>
        <v>5</v>
      </c>
      <c r="T61" s="126">
        <v>34</v>
      </c>
      <c r="U61" s="130">
        <f>S61/T61</f>
        <v>0.14705882352941177</v>
      </c>
      <c r="V61" s="118" t="str">
        <f>IF(S61&gt;75%*T61,"Победитель",IF(S61&gt;50%*T61,"Призёр","Участник"))</f>
        <v>Участник</v>
      </c>
    </row>
    <row r="62" spans="1:22">
      <c r="A62" s="122">
        <v>48</v>
      </c>
      <c r="B62" s="128" t="s">
        <v>29</v>
      </c>
      <c r="C62" s="128" t="s">
        <v>471</v>
      </c>
      <c r="D62" s="128" t="s">
        <v>472</v>
      </c>
      <c r="E62" s="128" t="s">
        <v>304</v>
      </c>
      <c r="F62" s="121" t="str">
        <f>LEFT(C62,1)</f>
        <v>Л</v>
      </c>
      <c r="G62" s="121" t="str">
        <f>LEFT(D62,1)</f>
        <v>А</v>
      </c>
      <c r="H62" s="121" t="str">
        <f>LEFT(E62,1)</f>
        <v>Д</v>
      </c>
      <c r="I62" s="60" t="s">
        <v>473</v>
      </c>
      <c r="J62" s="18" t="s">
        <v>456</v>
      </c>
      <c r="K62" s="129">
        <v>9</v>
      </c>
      <c r="L62" s="128" t="s">
        <v>69</v>
      </c>
      <c r="M62" s="126" t="s">
        <v>454</v>
      </c>
      <c r="N62" s="115" t="str">
        <f>CONCATENATE(L62,M62)</f>
        <v>Ф0902Е</v>
      </c>
      <c r="O62" s="115" t="str">
        <f>CONCATENATE(B62,"-",F62,G62,H62,"-",I62)</f>
        <v>М-ЛАД-25.08.2004</v>
      </c>
      <c r="P62" s="63">
        <v>4</v>
      </c>
      <c r="Q62" s="63"/>
      <c r="R62" s="27"/>
      <c r="S62" s="117">
        <f>SUM(P62:R62)</f>
        <v>4</v>
      </c>
      <c r="T62" s="126">
        <v>34</v>
      </c>
      <c r="U62" s="130">
        <f>S62/T62</f>
        <v>0.11764705882352941</v>
      </c>
      <c r="V62" s="118" t="str">
        <f>IF(S62&gt;75%*T62,"Победитель",IF(S62&gt;50%*T62,"Призёр","Участник"))</f>
        <v>Участник</v>
      </c>
    </row>
    <row r="63" spans="1:22">
      <c r="A63" s="122">
        <v>49</v>
      </c>
      <c r="B63" s="103" t="s">
        <v>29</v>
      </c>
      <c r="C63" s="17" t="s">
        <v>479</v>
      </c>
      <c r="D63" s="17" t="s">
        <v>226</v>
      </c>
      <c r="E63" s="17" t="s">
        <v>39</v>
      </c>
      <c r="F63" s="121" t="str">
        <f>LEFT(C63,1)</f>
        <v>Н</v>
      </c>
      <c r="G63" s="121" t="str">
        <f>LEFT(D63,1)</f>
        <v>Н</v>
      </c>
      <c r="H63" s="121" t="str">
        <f>LEFT(E63,1)</f>
        <v>А</v>
      </c>
      <c r="I63" s="65" t="s">
        <v>480</v>
      </c>
      <c r="J63" s="18" t="s">
        <v>456</v>
      </c>
      <c r="K63" s="103">
        <v>9</v>
      </c>
      <c r="L63" s="125" t="s">
        <v>254</v>
      </c>
      <c r="M63" s="126" t="s">
        <v>454</v>
      </c>
      <c r="N63" s="115" t="str">
        <f>CONCATENATE(L63,M63)</f>
        <v>Ф0905Е</v>
      </c>
      <c r="O63" s="115" t="str">
        <f>CONCATENATE(B63,"-",F63,G63,H63,"-",I63)</f>
        <v>М-ННА-11.07.2004</v>
      </c>
      <c r="P63" s="62">
        <v>4</v>
      </c>
      <c r="Q63" s="62"/>
      <c r="R63" s="27"/>
      <c r="S63" s="117">
        <f>SUM(P63:R63)</f>
        <v>4</v>
      </c>
      <c r="T63" s="126">
        <v>34</v>
      </c>
      <c r="U63" s="130">
        <f>S63/T63</f>
        <v>0.11764705882352941</v>
      </c>
      <c r="V63" s="118" t="str">
        <f>IF(S63&gt;75%*T63,"Победитель",IF(S63&gt;50%*T63,"Призёр","Участник"))</f>
        <v>Участник</v>
      </c>
    </row>
    <row r="64" spans="1:22">
      <c r="A64" s="122">
        <v>50</v>
      </c>
      <c r="B64" s="132" t="s">
        <v>76</v>
      </c>
      <c r="C64" s="132" t="s">
        <v>320</v>
      </c>
      <c r="D64" s="132" t="s">
        <v>321</v>
      </c>
      <c r="E64" s="132" t="s">
        <v>162</v>
      </c>
      <c r="F64" s="121" t="str">
        <f>LEFT(C64,1)</f>
        <v>Д</v>
      </c>
      <c r="G64" s="121" t="str">
        <f>LEFT(D64,1)</f>
        <v>У</v>
      </c>
      <c r="H64" s="121" t="str">
        <f>LEFT(E64,1)</f>
        <v>А</v>
      </c>
      <c r="I64" s="60" t="s">
        <v>322</v>
      </c>
      <c r="J64" s="132" t="s">
        <v>274</v>
      </c>
      <c r="K64" s="13" t="s">
        <v>319</v>
      </c>
      <c r="L64" s="128" t="s">
        <v>69</v>
      </c>
      <c r="M64" s="126" t="s">
        <v>33</v>
      </c>
      <c r="N64" s="115" t="str">
        <f>CONCATENATE(L64,M64)</f>
        <v>Ф0902К</v>
      </c>
      <c r="O64" s="115" t="str">
        <f>CONCATENATE(B64,"-",F64,G64,H64,"-",I64)</f>
        <v>ж-ДУА-20012005</v>
      </c>
      <c r="P64" s="27">
        <v>3</v>
      </c>
      <c r="Q64" s="27">
        <v>1</v>
      </c>
      <c r="R64" s="27"/>
      <c r="S64" s="117">
        <f>SUM(P64:R64)</f>
        <v>4</v>
      </c>
      <c r="T64" s="126">
        <v>34</v>
      </c>
      <c r="U64" s="130">
        <f>S64/T64</f>
        <v>0.11764705882352941</v>
      </c>
      <c r="V64" s="118" t="str">
        <f>IF(S64&gt;75%*T64,"Победитель",IF(S64&gt;50%*T64,"Призёр","Участник"))</f>
        <v>Участник</v>
      </c>
    </row>
    <row r="65" spans="1:22">
      <c r="A65" s="122">
        <v>51</v>
      </c>
      <c r="B65" s="132" t="s">
        <v>76</v>
      </c>
      <c r="C65" s="132" t="s">
        <v>327</v>
      </c>
      <c r="D65" s="132" t="s">
        <v>328</v>
      </c>
      <c r="E65" s="132" t="s">
        <v>246</v>
      </c>
      <c r="F65" s="121" t="str">
        <f>LEFT(C65,1)</f>
        <v>К</v>
      </c>
      <c r="G65" s="121" t="str">
        <f>LEFT(D65,1)</f>
        <v>Л</v>
      </c>
      <c r="H65" s="121" t="str">
        <f>LEFT(E65,1)</f>
        <v>А</v>
      </c>
      <c r="I65" s="60" t="s">
        <v>329</v>
      </c>
      <c r="J65" s="132" t="s">
        <v>274</v>
      </c>
      <c r="K65" s="13" t="s">
        <v>319</v>
      </c>
      <c r="L65" s="128" t="s">
        <v>249</v>
      </c>
      <c r="M65" s="126" t="s">
        <v>33</v>
      </c>
      <c r="N65" s="115" t="str">
        <f>CONCATENATE(L65,M65)</f>
        <v>Ф0903К</v>
      </c>
      <c r="O65" s="115" t="str">
        <f>CONCATENATE(B65,"-",F65,G65,H65,"-",I65)</f>
        <v>ж-КЛА-13082004</v>
      </c>
      <c r="P65" s="27">
        <v>3</v>
      </c>
      <c r="Q65" s="27">
        <v>1</v>
      </c>
      <c r="R65" s="27"/>
      <c r="S65" s="117">
        <f>SUM(P65:R65)</f>
        <v>4</v>
      </c>
      <c r="T65" s="126">
        <v>34</v>
      </c>
      <c r="U65" s="130">
        <f>S65/T65</f>
        <v>0.11764705882352941</v>
      </c>
      <c r="V65" s="118" t="str">
        <f>IF(S65&gt;75%*T65,"Победитель",IF(S65&gt;50%*T65,"Призёр","Участник"))</f>
        <v>Участник</v>
      </c>
    </row>
    <row r="66" spans="1:22">
      <c r="A66" s="122">
        <v>52</v>
      </c>
      <c r="B66" s="103" t="s">
        <v>29</v>
      </c>
      <c r="C66" s="103" t="s">
        <v>469</v>
      </c>
      <c r="D66" s="103" t="s">
        <v>97</v>
      </c>
      <c r="E66" s="103" t="s">
        <v>39</v>
      </c>
      <c r="F66" s="121" t="str">
        <f>LEFT(C66,1)</f>
        <v>А</v>
      </c>
      <c r="G66" s="121" t="str">
        <f>LEFT(D66,1)</f>
        <v>П</v>
      </c>
      <c r="H66" s="121" t="str">
        <f>LEFT(E66,1)</f>
        <v>А</v>
      </c>
      <c r="I66" s="68" t="s">
        <v>470</v>
      </c>
      <c r="J66" s="18" t="s">
        <v>456</v>
      </c>
      <c r="K66" s="103">
        <v>9</v>
      </c>
      <c r="L66" s="128" t="s">
        <v>64</v>
      </c>
      <c r="M66" s="126" t="s">
        <v>454</v>
      </c>
      <c r="N66" s="115" t="str">
        <f>CONCATENATE(L66,M66)</f>
        <v>Ф0901Е</v>
      </c>
      <c r="O66" s="115" t="str">
        <f>CONCATENATE(B66,"-",F66,G66,H66,"-",I66)</f>
        <v>М-АПА-30.10.2004</v>
      </c>
      <c r="P66" s="63">
        <v>3</v>
      </c>
      <c r="Q66" s="63"/>
      <c r="R66" s="27"/>
      <c r="S66" s="117">
        <f>SUM(P66:R66)</f>
        <v>3</v>
      </c>
      <c r="T66" s="126">
        <v>34</v>
      </c>
      <c r="U66" s="130">
        <f>S66/T66</f>
        <v>8.8235294117647065E-2</v>
      </c>
      <c r="V66" s="118" t="str">
        <f>IF(S66&gt;75%*T66,"Победитель",IF(S66&gt;50%*T66,"Призёр","Участник"))</f>
        <v>Участник</v>
      </c>
    </row>
    <row r="67" spans="1:22">
      <c r="A67" s="122">
        <v>53</v>
      </c>
      <c r="B67" s="103" t="s">
        <v>14</v>
      </c>
      <c r="C67" s="17" t="s">
        <v>481</v>
      </c>
      <c r="D67" s="17" t="s">
        <v>220</v>
      </c>
      <c r="E67" s="17" t="s">
        <v>62</v>
      </c>
      <c r="F67" s="121" t="str">
        <f>LEFT(C67,1)</f>
        <v>Д</v>
      </c>
      <c r="G67" s="121" t="str">
        <f>LEFT(D67,1)</f>
        <v>М</v>
      </c>
      <c r="H67" s="121" t="str">
        <f>LEFT(E67,1)</f>
        <v>А</v>
      </c>
      <c r="I67" s="61" t="s">
        <v>482</v>
      </c>
      <c r="J67" s="113" t="s">
        <v>456</v>
      </c>
      <c r="K67" s="103">
        <v>9</v>
      </c>
      <c r="L67" s="125" t="s">
        <v>336</v>
      </c>
      <c r="M67" s="126" t="s">
        <v>454</v>
      </c>
      <c r="N67" s="115" t="str">
        <f>CONCATENATE(L67,M67)</f>
        <v>Ф0906Е</v>
      </c>
      <c r="O67" s="115" t="str">
        <f>CONCATENATE(B67,"-",F67,G67,H67,"-",I67)</f>
        <v>Ж-ДМА-10.12.2004</v>
      </c>
      <c r="P67" s="62">
        <v>3</v>
      </c>
      <c r="Q67" s="62"/>
      <c r="R67" s="27"/>
      <c r="S67" s="117">
        <f>SUM(P67:R67)</f>
        <v>3</v>
      </c>
      <c r="T67" s="126">
        <v>34</v>
      </c>
      <c r="U67" s="130">
        <f>S67/T67</f>
        <v>8.8235294117647065E-2</v>
      </c>
      <c r="V67" s="118" t="str">
        <f>IF(S67&gt;75%*T67,"Победитель",IF(S67&gt;50%*T67,"Призёр","Участник"))</f>
        <v>Участник</v>
      </c>
    </row>
    <row r="68" spans="1:22">
      <c r="A68" s="122">
        <v>54</v>
      </c>
      <c r="B68" s="123" t="s">
        <v>14</v>
      </c>
      <c r="C68" s="123" t="s">
        <v>698</v>
      </c>
      <c r="D68" s="123" t="s">
        <v>699</v>
      </c>
      <c r="E68" s="123" t="s">
        <v>62</v>
      </c>
      <c r="F68" s="121" t="str">
        <f>LEFT(C68,1)</f>
        <v>Т</v>
      </c>
      <c r="G68" s="121" t="str">
        <f>LEFT(D68,1)</f>
        <v>М</v>
      </c>
      <c r="H68" s="121" t="str">
        <f>LEFT(E68,1)</f>
        <v>А</v>
      </c>
      <c r="I68" s="66">
        <v>30062005</v>
      </c>
      <c r="J68" s="123" t="s">
        <v>683</v>
      </c>
      <c r="K68" s="2">
        <v>9</v>
      </c>
      <c r="L68" s="128" t="s">
        <v>336</v>
      </c>
      <c r="M68" s="126" t="s">
        <v>23</v>
      </c>
      <c r="N68" s="122" t="str">
        <f>CONCATENATE(L68,M68)</f>
        <v>Ф0906С</v>
      </c>
      <c r="O68" s="115" t="str">
        <f>CONCATENATE(B68,"-",F68,G68,H68,"-",I68)</f>
        <v>Ж-ТМА-30062005</v>
      </c>
      <c r="P68" s="27">
        <v>3</v>
      </c>
      <c r="Q68" s="27">
        <v>0</v>
      </c>
      <c r="R68" s="27"/>
      <c r="S68" s="117">
        <f>SUM(P68:R68)</f>
        <v>3</v>
      </c>
      <c r="T68" s="126">
        <v>34</v>
      </c>
      <c r="U68" s="130">
        <f>S68/T68</f>
        <v>8.8235294117647065E-2</v>
      </c>
      <c r="V68" s="118" t="str">
        <f>IF(S68&gt;75%*T68,"Победитель",IF(S68&gt;50%*T68,"Призёр","Участник"))</f>
        <v>Участник</v>
      </c>
    </row>
    <row r="69" spans="1:22">
      <c r="A69" s="122">
        <v>55</v>
      </c>
      <c r="B69" s="103" t="s">
        <v>14</v>
      </c>
      <c r="C69" s="17" t="s">
        <v>476</v>
      </c>
      <c r="D69" s="17" t="s">
        <v>477</v>
      </c>
      <c r="E69" s="17" t="s">
        <v>57</v>
      </c>
      <c r="F69" s="121" t="str">
        <f>LEFT(C69,1)</f>
        <v>К</v>
      </c>
      <c r="G69" s="121" t="str">
        <f>LEFT(D69,1)</f>
        <v>Н</v>
      </c>
      <c r="H69" s="121" t="str">
        <f>LEFT(E69,1)</f>
        <v>С</v>
      </c>
      <c r="I69" s="65" t="s">
        <v>478</v>
      </c>
      <c r="J69" s="18" t="s">
        <v>456</v>
      </c>
      <c r="K69" s="103">
        <v>9</v>
      </c>
      <c r="L69" s="125" t="s">
        <v>251</v>
      </c>
      <c r="M69" s="126" t="s">
        <v>454</v>
      </c>
      <c r="N69" s="115" t="str">
        <f>CONCATENATE(L69,M69)</f>
        <v>Ф0904Е</v>
      </c>
      <c r="O69" s="115" t="str">
        <f>CONCATENATE(B69,"-",F69,G69,H69,"-",I69)</f>
        <v>Ж-КНС-21.09.2004</v>
      </c>
      <c r="P69" s="62">
        <v>2</v>
      </c>
      <c r="Q69" s="62"/>
      <c r="R69" s="27"/>
      <c r="S69" s="117">
        <f>SUM(P69:R69)</f>
        <v>2</v>
      </c>
      <c r="T69" s="126">
        <v>34</v>
      </c>
      <c r="U69" s="130">
        <f>S69/T69</f>
        <v>5.8823529411764705E-2</v>
      </c>
      <c r="V69" s="118" t="str">
        <f>IF(S69&gt;75%*T69,"Победитель",IF(S69&gt;50%*T69,"Призёр","Участник"))</f>
        <v>Участник</v>
      </c>
    </row>
    <row r="70" spans="1:22">
      <c r="A70" s="122">
        <v>56</v>
      </c>
      <c r="B70" s="123" t="s">
        <v>29</v>
      </c>
      <c r="C70" s="123" t="s">
        <v>693</v>
      </c>
      <c r="D70" s="123" t="s">
        <v>278</v>
      </c>
      <c r="E70" s="123" t="s">
        <v>98</v>
      </c>
      <c r="F70" s="121" t="str">
        <f>LEFT(C70,1)</f>
        <v>Г</v>
      </c>
      <c r="G70" s="121" t="str">
        <f>LEFT(D70,1)</f>
        <v>А</v>
      </c>
      <c r="H70" s="121" t="str">
        <f>LEFT(E70,1)</f>
        <v>С</v>
      </c>
      <c r="I70" s="66">
        <v>14102004</v>
      </c>
      <c r="J70" s="123" t="s">
        <v>683</v>
      </c>
      <c r="K70" s="2">
        <v>9</v>
      </c>
      <c r="L70" s="128" t="s">
        <v>64</v>
      </c>
      <c r="M70" s="126" t="s">
        <v>23</v>
      </c>
      <c r="N70" s="122" t="str">
        <f>CONCATENATE(L70,M70)</f>
        <v>Ф0901С</v>
      </c>
      <c r="O70" s="115" t="str">
        <f>CONCATENATE(B70,"-",F70,G70,H70,"-",I70)</f>
        <v>М-ГАС-14102004</v>
      </c>
      <c r="P70" s="27">
        <v>0</v>
      </c>
      <c r="Q70" s="27">
        <v>0</v>
      </c>
      <c r="R70" s="27"/>
      <c r="S70" s="117">
        <f>SUM(P70:R70)</f>
        <v>0</v>
      </c>
      <c r="T70" s="126">
        <v>34</v>
      </c>
      <c r="U70" s="130">
        <f>S70/T70</f>
        <v>0</v>
      </c>
      <c r="V70" s="118" t="str">
        <f>IF(S70&gt;75%*T70,"Победитель",IF(S70&gt;50%*T70,"Призёр","Участник"))</f>
        <v>Участник</v>
      </c>
    </row>
  </sheetData>
  <sheetProtection password="CF7A" sheet="1" objects="1" scenarios="1"/>
  <mergeCells count="23">
    <mergeCell ref="U12:U14"/>
    <mergeCell ref="V12:V14"/>
    <mergeCell ref="P13:P14"/>
    <mergeCell ref="Q13:Q14"/>
    <mergeCell ref="R13:R14"/>
    <mergeCell ref="M12:M14"/>
    <mergeCell ref="N12:N14"/>
    <mergeCell ref="O12:O14"/>
    <mergeCell ref="P12:R12"/>
    <mergeCell ref="S12:S14"/>
    <mergeCell ref="T12:T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V54"/>
  <sheetViews>
    <sheetView topLeftCell="A27" zoomScale="70" zoomScaleNormal="70" workbookViewId="0">
      <selection activeCell="A55" sqref="A55:XFD85"/>
    </sheetView>
  </sheetViews>
  <sheetFormatPr defaultRowHeight="18.75"/>
  <cols>
    <col min="1" max="1" width="7.42578125" style="101" customWidth="1"/>
    <col min="2" max="2" width="6.85546875" style="102" customWidth="1"/>
    <col min="3" max="3" width="20.28515625" style="102" hidden="1" customWidth="1"/>
    <col min="4" max="4" width="18" style="102" hidden="1" customWidth="1"/>
    <col min="5" max="5" width="22.140625" style="102" hidden="1" customWidth="1"/>
    <col min="6" max="8" width="4.140625" style="102" hidden="1" customWidth="1"/>
    <col min="9" max="9" width="14.140625" style="71" hidden="1" customWidth="1"/>
    <col min="10" max="10" width="24.5703125" style="102" customWidth="1"/>
    <col min="11" max="11" width="8.140625" style="3" customWidth="1"/>
    <col min="12" max="12" width="9.42578125" style="14" hidden="1" customWidth="1"/>
    <col min="13" max="13" width="9.42578125" style="108" hidden="1" customWidth="1"/>
    <col min="14" max="14" width="11.5703125" style="101" hidden="1" customWidth="1"/>
    <col min="15" max="15" width="22.28515625" style="101" customWidth="1"/>
    <col min="16" max="16" width="6.140625" style="64" customWidth="1"/>
    <col min="17" max="18" width="6" style="64" customWidth="1"/>
    <col min="19" max="19" width="10.140625" style="116" customWidth="1"/>
    <col min="20" max="20" width="10" style="108" customWidth="1"/>
    <col min="21" max="21" width="10" style="101" customWidth="1"/>
    <col min="22" max="22" width="12.5703125" style="116" customWidth="1"/>
    <col min="23" max="16384" width="9.140625" style="97"/>
  </cols>
  <sheetData>
    <row r="1" spans="1:22" s="104" customFormat="1">
      <c r="I1" s="20"/>
      <c r="K1" s="1"/>
      <c r="L1" s="15"/>
      <c r="P1" s="20"/>
      <c r="Q1" s="20"/>
      <c r="R1" s="20"/>
      <c r="S1" s="105"/>
      <c r="V1" s="105"/>
    </row>
    <row r="2" spans="1:22" s="104" customFormat="1" ht="19.5" hidden="1" thickBot="1">
      <c r="C2" s="111"/>
      <c r="D2" s="106" t="s">
        <v>19</v>
      </c>
      <c r="I2" s="20"/>
      <c r="K2" s="1"/>
      <c r="L2" s="15"/>
      <c r="P2" s="20"/>
      <c r="Q2" s="20"/>
      <c r="R2" s="20"/>
      <c r="S2" s="105"/>
      <c r="V2" s="105"/>
    </row>
    <row r="3" spans="1:22" s="104" customFormat="1" hidden="1">
      <c r="C3" s="107"/>
      <c r="D3" s="107"/>
      <c r="I3" s="20"/>
      <c r="K3" s="1"/>
      <c r="L3" s="15"/>
      <c r="P3" s="20"/>
      <c r="Q3" s="20"/>
      <c r="R3" s="20"/>
      <c r="S3" s="105"/>
      <c r="V3" s="105"/>
    </row>
    <row r="4" spans="1:22" s="104" customFormat="1" ht="19.5" hidden="1" thickBot="1">
      <c r="C4" s="110"/>
      <c r="D4" s="107" t="s">
        <v>20</v>
      </c>
      <c r="I4" s="20"/>
      <c r="K4" s="1"/>
      <c r="L4" s="15"/>
      <c r="P4" s="20"/>
      <c r="Q4" s="20"/>
      <c r="R4" s="20"/>
      <c r="S4" s="105"/>
      <c r="V4" s="105"/>
    </row>
    <row r="5" spans="1:22" s="104" customFormat="1" hidden="1">
      <c r="C5" s="107"/>
      <c r="D5" s="107"/>
      <c r="I5" s="20"/>
      <c r="K5" s="1"/>
      <c r="L5" s="15"/>
      <c r="P5" s="20"/>
      <c r="Q5" s="20"/>
      <c r="R5" s="20"/>
      <c r="S5" s="105"/>
      <c r="V5" s="105"/>
    </row>
    <row r="6" spans="1:22" s="104" customFormat="1" ht="19.5" hidden="1" thickBot="1">
      <c r="C6" s="112"/>
      <c r="D6" s="107" t="s">
        <v>21</v>
      </c>
      <c r="I6" s="20"/>
      <c r="K6" s="1"/>
      <c r="L6" s="15"/>
      <c r="P6" s="20"/>
      <c r="Q6" s="20"/>
      <c r="R6" s="20"/>
      <c r="S6" s="105"/>
      <c r="V6" s="105"/>
    </row>
    <row r="7" spans="1:22" s="104" customFormat="1" hidden="1">
      <c r="C7" s="107"/>
      <c r="D7" s="107"/>
      <c r="I7" s="20"/>
      <c r="K7" s="1"/>
      <c r="L7" s="15"/>
      <c r="P7" s="20"/>
      <c r="Q7" s="20"/>
      <c r="R7" s="20"/>
      <c r="S7" s="105"/>
      <c r="V7" s="105"/>
    </row>
    <row r="8" spans="1:22" s="104" customFormat="1" ht="19.5" hidden="1" thickBot="1">
      <c r="C8" s="119"/>
      <c r="D8" s="107" t="s">
        <v>25</v>
      </c>
      <c r="I8" s="20"/>
      <c r="K8" s="1"/>
      <c r="L8" s="15"/>
      <c r="P8" s="20"/>
      <c r="Q8" s="20"/>
      <c r="R8" s="20"/>
      <c r="S8" s="105"/>
      <c r="V8" s="105"/>
    </row>
    <row r="9" spans="1:22" s="104" customFormat="1">
      <c r="I9" s="20"/>
      <c r="K9" s="1"/>
      <c r="L9" s="15"/>
      <c r="P9" s="20"/>
      <c r="Q9" s="20"/>
      <c r="R9" s="20"/>
      <c r="S9" s="105"/>
      <c r="V9" s="105"/>
    </row>
    <row r="10" spans="1:22" s="104" customFormat="1">
      <c r="A10" s="104" t="s">
        <v>27</v>
      </c>
      <c r="I10" s="20"/>
      <c r="K10" s="1"/>
      <c r="L10" s="15"/>
      <c r="P10" s="20"/>
      <c r="Q10" s="20"/>
      <c r="R10" s="20"/>
      <c r="S10" s="105"/>
      <c r="V10" s="105"/>
    </row>
    <row r="11" spans="1:22" s="104" customFormat="1">
      <c r="A11" s="135" t="s">
        <v>28</v>
      </c>
      <c r="B11" s="136"/>
      <c r="C11" s="136"/>
      <c r="D11" s="136"/>
      <c r="I11" s="20"/>
      <c r="K11" s="1"/>
      <c r="L11" s="15"/>
      <c r="P11" s="20"/>
      <c r="Q11" s="20"/>
      <c r="R11" s="20"/>
      <c r="S11" s="105"/>
      <c r="V11" s="105"/>
    </row>
    <row r="12" spans="1:22" s="98" customFormat="1" ht="22.5" customHeight="1">
      <c r="A12" s="77" t="s">
        <v>0</v>
      </c>
      <c r="B12" s="77" t="s">
        <v>12</v>
      </c>
      <c r="C12" s="77" t="s">
        <v>1</v>
      </c>
      <c r="D12" s="77" t="s">
        <v>2</v>
      </c>
      <c r="E12" s="77" t="s">
        <v>3</v>
      </c>
      <c r="F12" s="77"/>
      <c r="G12" s="77"/>
      <c r="H12" s="77"/>
      <c r="I12" s="77" t="s">
        <v>11</v>
      </c>
      <c r="J12" s="77" t="s">
        <v>4</v>
      </c>
      <c r="K12" s="83" t="s">
        <v>5</v>
      </c>
      <c r="L12" s="86" t="s">
        <v>6</v>
      </c>
      <c r="M12" s="77" t="s">
        <v>7</v>
      </c>
      <c r="N12" s="77" t="s">
        <v>8</v>
      </c>
      <c r="O12" s="77" t="s">
        <v>13</v>
      </c>
      <c r="P12" s="89" t="s">
        <v>22</v>
      </c>
      <c r="Q12" s="90"/>
      <c r="R12" s="90"/>
      <c r="S12" s="80" t="s">
        <v>10</v>
      </c>
      <c r="T12" s="77" t="s">
        <v>9</v>
      </c>
      <c r="U12" s="77" t="s">
        <v>24</v>
      </c>
      <c r="V12" s="80" t="s">
        <v>15</v>
      </c>
    </row>
    <row r="13" spans="1:22" s="98" customFormat="1" ht="16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84"/>
      <c r="L13" s="87"/>
      <c r="M13" s="78"/>
      <c r="N13" s="78"/>
      <c r="O13" s="78"/>
      <c r="P13" s="77" t="s">
        <v>16</v>
      </c>
      <c r="Q13" s="77" t="s">
        <v>17</v>
      </c>
      <c r="R13" s="77" t="s">
        <v>18</v>
      </c>
      <c r="S13" s="81"/>
      <c r="T13" s="78"/>
      <c r="U13" s="78"/>
      <c r="V13" s="81"/>
    </row>
    <row r="14" spans="1:22" s="98" customForma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85"/>
      <c r="L14" s="88"/>
      <c r="M14" s="79"/>
      <c r="N14" s="79"/>
      <c r="O14" s="79"/>
      <c r="P14" s="79"/>
      <c r="Q14" s="79"/>
      <c r="R14" s="79"/>
      <c r="S14" s="82"/>
      <c r="T14" s="79"/>
      <c r="U14" s="79"/>
      <c r="V14" s="82"/>
    </row>
    <row r="15" spans="1:22">
      <c r="A15" s="122">
        <v>1</v>
      </c>
      <c r="B15" s="123" t="s">
        <v>14</v>
      </c>
      <c r="C15" s="123" t="s">
        <v>709</v>
      </c>
      <c r="D15" s="123" t="s">
        <v>214</v>
      </c>
      <c r="E15" s="123" t="s">
        <v>162</v>
      </c>
      <c r="F15" s="121" t="str">
        <f>LEFT(C15,1)</f>
        <v>К</v>
      </c>
      <c r="G15" s="121" t="str">
        <f>LEFT(D15,1)</f>
        <v>Е</v>
      </c>
      <c r="H15" s="121" t="str">
        <f>LEFT(E15,1)</f>
        <v>А</v>
      </c>
      <c r="I15" s="66">
        <v>21122002</v>
      </c>
      <c r="J15" s="123" t="s">
        <v>683</v>
      </c>
      <c r="K15" s="2">
        <v>10</v>
      </c>
      <c r="L15" s="128" t="s">
        <v>92</v>
      </c>
      <c r="M15" s="126" t="s">
        <v>23</v>
      </c>
      <c r="N15" s="122" t="str">
        <f>CONCATENATE(L15,M15)</f>
        <v>Ф1006С</v>
      </c>
      <c r="O15" s="115" t="str">
        <f>CONCATENATE(B15,"-",F15,G15,H15,"-",I15)</f>
        <v>Ж-КЕА-21122002</v>
      </c>
      <c r="P15" s="27">
        <v>4</v>
      </c>
      <c r="Q15" s="27">
        <v>1</v>
      </c>
      <c r="R15" s="27">
        <v>12</v>
      </c>
      <c r="S15" s="117">
        <f>SUM(P15:R15)</f>
        <v>17</v>
      </c>
      <c r="T15" s="126">
        <v>35</v>
      </c>
      <c r="U15" s="130">
        <f>S15/T15</f>
        <v>0.48571428571428571</v>
      </c>
      <c r="V15" s="118" t="str">
        <f>IF(S15&gt;75%*T15,"Победитель",IF(S15&gt;50%*T15,"Призёр","Участник"))</f>
        <v>Участник</v>
      </c>
    </row>
    <row r="16" spans="1:22">
      <c r="A16" s="122">
        <v>2</v>
      </c>
      <c r="B16" s="123" t="s">
        <v>29</v>
      </c>
      <c r="C16" s="124" t="s">
        <v>516</v>
      </c>
      <c r="D16" s="124" t="s">
        <v>38</v>
      </c>
      <c r="E16" s="124" t="s">
        <v>517</v>
      </c>
      <c r="F16" s="121" t="str">
        <f>LEFT(C16,1)</f>
        <v>Б</v>
      </c>
      <c r="G16" s="121" t="str">
        <f>LEFT(D16,1)</f>
        <v>А</v>
      </c>
      <c r="H16" s="121" t="str">
        <f>LEFT(E16,1)</f>
        <v>П</v>
      </c>
      <c r="I16" s="58" t="s">
        <v>518</v>
      </c>
      <c r="J16" s="120" t="s">
        <v>509</v>
      </c>
      <c r="K16" s="103">
        <v>10</v>
      </c>
      <c r="L16" s="134" t="s">
        <v>342</v>
      </c>
      <c r="M16" s="126" t="s">
        <v>523</v>
      </c>
      <c r="N16" s="115" t="str">
        <f>CONCATENATE(L16,M16)</f>
        <v>Ф1002И</v>
      </c>
      <c r="O16" s="115" t="str">
        <f>CONCATENATE(B16,"-",F16,G16,H16,"-",I16)</f>
        <v>М-БАП-28102003</v>
      </c>
      <c r="P16" s="27">
        <v>8</v>
      </c>
      <c r="Q16" s="27">
        <v>2</v>
      </c>
      <c r="R16" s="27">
        <v>6</v>
      </c>
      <c r="S16" s="117">
        <f>SUM(P16:R16)</f>
        <v>16</v>
      </c>
      <c r="T16" s="126">
        <v>35</v>
      </c>
      <c r="U16" s="130">
        <f>S16/T16</f>
        <v>0.45714285714285713</v>
      </c>
      <c r="V16" s="118" t="str">
        <f>IF(S16&gt;75%*T16,"Победитель",IF(S16&gt;50%*T16,"Призёр","Участник"))</f>
        <v>Участник</v>
      </c>
    </row>
    <row r="17" spans="1:22">
      <c r="A17" s="122">
        <v>3</v>
      </c>
      <c r="B17" s="123" t="s">
        <v>76</v>
      </c>
      <c r="C17" s="123" t="s">
        <v>402</v>
      </c>
      <c r="D17" s="123" t="s">
        <v>168</v>
      </c>
      <c r="E17" s="123" t="s">
        <v>148</v>
      </c>
      <c r="F17" s="121" t="str">
        <f>LEFT(C17,1)</f>
        <v>Б</v>
      </c>
      <c r="G17" s="121" t="str">
        <f>LEFT(D17,1)</f>
        <v>Д</v>
      </c>
      <c r="H17" s="121" t="str">
        <f>LEFT(E17,1)</f>
        <v>Д</v>
      </c>
      <c r="I17" s="66" t="s">
        <v>403</v>
      </c>
      <c r="J17" s="123" t="s">
        <v>362</v>
      </c>
      <c r="K17" s="2">
        <v>10</v>
      </c>
      <c r="L17" s="128" t="s">
        <v>404</v>
      </c>
      <c r="M17" s="126" t="s">
        <v>29</v>
      </c>
      <c r="N17" s="115" t="str">
        <f>CONCATENATE(L17,M17)</f>
        <v>Ф1009М</v>
      </c>
      <c r="O17" s="115" t="str">
        <f>CONCATENATE(B17,"-",F17,G17,H17,"-",I17)</f>
        <v>ж-БДД-29062003</v>
      </c>
      <c r="P17" s="27">
        <v>5</v>
      </c>
      <c r="Q17" s="27">
        <v>2</v>
      </c>
      <c r="R17" s="27">
        <v>7</v>
      </c>
      <c r="S17" s="117">
        <f>SUM(P17:R17)</f>
        <v>14</v>
      </c>
      <c r="T17" s="126">
        <v>35</v>
      </c>
      <c r="U17" s="130">
        <f>S17/T17</f>
        <v>0.4</v>
      </c>
      <c r="V17" s="118" t="str">
        <f>IF(S17&gt;75%*T17,"Победитель",IF(S17&gt;50%*T17,"Призёр","Участник"))</f>
        <v>Участник</v>
      </c>
    </row>
    <row r="18" spans="1:22">
      <c r="A18" s="122">
        <v>4</v>
      </c>
      <c r="B18" s="123" t="s">
        <v>14</v>
      </c>
      <c r="C18" s="124" t="s">
        <v>739</v>
      </c>
      <c r="D18" s="124" t="s">
        <v>740</v>
      </c>
      <c r="E18" s="124" t="s">
        <v>741</v>
      </c>
      <c r="F18" s="121" t="s">
        <v>736</v>
      </c>
      <c r="G18" s="121" t="s">
        <v>29</v>
      </c>
      <c r="H18" s="121" t="s">
        <v>202</v>
      </c>
      <c r="I18" s="127" t="s">
        <v>235</v>
      </c>
      <c r="J18" s="113" t="s">
        <v>738</v>
      </c>
      <c r="K18" s="103">
        <v>10</v>
      </c>
      <c r="L18" s="113" t="s">
        <v>221</v>
      </c>
      <c r="M18" s="109" t="s">
        <v>744</v>
      </c>
      <c r="N18" s="122" t="str">
        <f>CONCATENATE(L18,M18)</f>
        <v>Ф1001П</v>
      </c>
      <c r="O18" s="115" t="str">
        <f>CONCATENATE(B18,"-",F18,G18,H18,"-",I18)</f>
        <v>Ж-ЛМО-09062003</v>
      </c>
      <c r="P18" s="114">
        <v>7</v>
      </c>
      <c r="Q18" s="114">
        <v>2</v>
      </c>
      <c r="R18" s="114">
        <v>5</v>
      </c>
      <c r="S18" s="117">
        <f>SUM(P18:R18)</f>
        <v>14</v>
      </c>
      <c r="T18" s="126">
        <v>35</v>
      </c>
      <c r="U18" s="130">
        <f>S18/T18</f>
        <v>0.4</v>
      </c>
      <c r="V18" s="118" t="str">
        <f>IF(S18&gt;75%*T18,"Победитель",IF(S18&gt;50%*T18,"Призёр","Участник"))</f>
        <v>Участник</v>
      </c>
    </row>
    <row r="19" spans="1:22">
      <c r="A19" s="122">
        <v>5</v>
      </c>
      <c r="B19" s="123" t="s">
        <v>14</v>
      </c>
      <c r="C19" s="75" t="s">
        <v>268</v>
      </c>
      <c r="D19" s="75" t="s">
        <v>26</v>
      </c>
      <c r="E19" s="75" t="s">
        <v>269</v>
      </c>
      <c r="F19" s="121" t="str">
        <f>LEFT(C19,1)</f>
        <v>Ч</v>
      </c>
      <c r="G19" s="121" t="str">
        <f>LEFT(D19,1)</f>
        <v>В</v>
      </c>
      <c r="H19" s="121" t="str">
        <f>LEFT(E19,1)</f>
        <v>Ю</v>
      </c>
      <c r="I19" s="66">
        <v>8062003</v>
      </c>
      <c r="J19" s="120" t="s">
        <v>243</v>
      </c>
      <c r="K19" s="123">
        <v>10</v>
      </c>
      <c r="L19" s="128" t="s">
        <v>270</v>
      </c>
      <c r="M19" s="126" t="s">
        <v>40</v>
      </c>
      <c r="N19" s="115" t="str">
        <f>CONCATENATE(L19,M19)</f>
        <v>Ф1017А</v>
      </c>
      <c r="O19" s="115" t="str">
        <f>CONCATENATE(B19,"-",F19,G19,H19,"-",I19)</f>
        <v>Ж-ЧВЮ-8062003</v>
      </c>
      <c r="P19" s="27">
        <v>7</v>
      </c>
      <c r="Q19" s="27">
        <v>2</v>
      </c>
      <c r="R19" s="27">
        <v>4</v>
      </c>
      <c r="S19" s="117">
        <f>SUM(P19:R19)</f>
        <v>13</v>
      </c>
      <c r="T19" s="126">
        <v>35</v>
      </c>
      <c r="U19" s="130">
        <f>S19/T19</f>
        <v>0.37142857142857144</v>
      </c>
      <c r="V19" s="118" t="str">
        <f>IF(S19&gt;75%*T19,"Победитель",IF(S19&gt;50%*T19,"Призёр","Участник"))</f>
        <v>Участник</v>
      </c>
    </row>
    <row r="20" spans="1:22">
      <c r="A20" s="122">
        <v>6</v>
      </c>
      <c r="B20" s="123" t="s">
        <v>81</v>
      </c>
      <c r="C20" s="124" t="s">
        <v>86</v>
      </c>
      <c r="D20" s="124" t="s">
        <v>87</v>
      </c>
      <c r="E20" s="124" t="s">
        <v>88</v>
      </c>
      <c r="F20" s="121" t="str">
        <f>LEFT(C20,1)</f>
        <v>Е</v>
      </c>
      <c r="G20" s="121" t="str">
        <f>LEFT(D20,1)</f>
        <v>Д</v>
      </c>
      <c r="H20" s="121" t="str">
        <f>LEFT(E20,1)</f>
        <v>Н</v>
      </c>
      <c r="I20" s="58" t="s">
        <v>174</v>
      </c>
      <c r="J20" s="120" t="s">
        <v>74</v>
      </c>
      <c r="K20" s="103">
        <v>10</v>
      </c>
      <c r="L20" s="16" t="s">
        <v>89</v>
      </c>
      <c r="M20" s="109" t="s">
        <v>202</v>
      </c>
      <c r="N20" s="115" t="str">
        <f>CONCATENATE(L20,M20)</f>
        <v>Ф1007О</v>
      </c>
      <c r="O20" s="115" t="str">
        <f>CONCATENATE(B20,"-",F20,G20,H20,"-",I20)</f>
        <v>м-ЕДН-27112003</v>
      </c>
      <c r="P20" s="62">
        <v>6</v>
      </c>
      <c r="Q20" s="62">
        <v>2</v>
      </c>
      <c r="R20" s="62">
        <v>5</v>
      </c>
      <c r="S20" s="117">
        <f>SUM(P20:R20)</f>
        <v>13</v>
      </c>
      <c r="T20" s="126">
        <v>35</v>
      </c>
      <c r="U20" s="130">
        <f>S20/T20</f>
        <v>0.37142857142857144</v>
      </c>
      <c r="V20" s="118" t="str">
        <f>IF(S20&gt;75%*T20,"Победитель",IF(S20&gt;50%*T20,"Призёр","Участник"))</f>
        <v>Участник</v>
      </c>
    </row>
    <row r="21" spans="1:22">
      <c r="A21" s="122">
        <v>7</v>
      </c>
      <c r="B21" s="123" t="s">
        <v>81</v>
      </c>
      <c r="C21" s="123" t="s">
        <v>385</v>
      </c>
      <c r="D21" s="123" t="s">
        <v>129</v>
      </c>
      <c r="E21" s="123" t="s">
        <v>84</v>
      </c>
      <c r="F21" s="121" t="str">
        <f>LEFT(C21,1)</f>
        <v>З</v>
      </c>
      <c r="G21" s="121" t="str">
        <f>LEFT(D21,1)</f>
        <v>И</v>
      </c>
      <c r="H21" s="121" t="str">
        <f>LEFT(E21,1)</f>
        <v>А</v>
      </c>
      <c r="I21" s="66" t="s">
        <v>386</v>
      </c>
      <c r="J21" s="123" t="s">
        <v>362</v>
      </c>
      <c r="K21" s="2">
        <v>10</v>
      </c>
      <c r="L21" s="128" t="s">
        <v>351</v>
      </c>
      <c r="M21" s="126" t="s">
        <v>29</v>
      </c>
      <c r="N21" s="115" t="str">
        <f>CONCATENATE(L21,M21)</f>
        <v>Ф1003М</v>
      </c>
      <c r="O21" s="115" t="str">
        <f>CONCATENATE(B21,"-",F21,G21,H21,"-",I21)</f>
        <v>м-ЗИА-26052004</v>
      </c>
      <c r="P21" s="27">
        <v>5</v>
      </c>
      <c r="Q21" s="27">
        <v>1</v>
      </c>
      <c r="R21" s="27">
        <v>5</v>
      </c>
      <c r="S21" s="117">
        <f>SUM(P21:R21)</f>
        <v>11</v>
      </c>
      <c r="T21" s="126">
        <v>35</v>
      </c>
      <c r="U21" s="130">
        <f>S21/T21</f>
        <v>0.31428571428571428</v>
      </c>
      <c r="V21" s="118" t="str">
        <f>IF(S21&gt;75%*T21,"Победитель",IF(S21&gt;50%*T21,"Призёр","Участник"))</f>
        <v>Участник</v>
      </c>
    </row>
    <row r="22" spans="1:22">
      <c r="A22" s="122">
        <v>8</v>
      </c>
      <c r="B22" s="123" t="s">
        <v>81</v>
      </c>
      <c r="C22" s="123" t="s">
        <v>124</v>
      </c>
      <c r="D22" s="123" t="s">
        <v>125</v>
      </c>
      <c r="E22" s="123" t="s">
        <v>126</v>
      </c>
      <c r="F22" s="121" t="str">
        <f>LEFT(C22,1)</f>
        <v>М</v>
      </c>
      <c r="G22" s="121" t="str">
        <f>LEFT(D22,1)</f>
        <v>К</v>
      </c>
      <c r="H22" s="121" t="str">
        <f>LEFT(E22,1)</f>
        <v>В</v>
      </c>
      <c r="I22" s="59" t="s">
        <v>186</v>
      </c>
      <c r="J22" s="120" t="s">
        <v>74</v>
      </c>
      <c r="K22" s="103">
        <v>10</v>
      </c>
      <c r="L22" s="128" t="s">
        <v>127</v>
      </c>
      <c r="M22" s="109" t="s">
        <v>202</v>
      </c>
      <c r="N22" s="115" t="str">
        <f>CONCATENATE(L22,M22)</f>
        <v>Ф1015О</v>
      </c>
      <c r="O22" s="115" t="str">
        <f>CONCATENATE(B22,"-",F22,G22,H22,"-",I22)</f>
        <v>м-МКВ-21092003</v>
      </c>
      <c r="P22" s="27">
        <v>6</v>
      </c>
      <c r="Q22" s="27">
        <v>1</v>
      </c>
      <c r="R22" s="27">
        <v>4</v>
      </c>
      <c r="S22" s="117">
        <f>SUM(P22:R22)</f>
        <v>11</v>
      </c>
      <c r="T22" s="126">
        <v>35</v>
      </c>
      <c r="U22" s="130">
        <f>S22/T22</f>
        <v>0.31428571428571428</v>
      </c>
      <c r="V22" s="118" t="str">
        <f>IF(S22&gt;75%*T22,"Победитель",IF(S22&gt;50%*T22,"Призёр","Участник"))</f>
        <v>Участник</v>
      </c>
    </row>
    <row r="23" spans="1:22">
      <c r="A23" s="122">
        <v>9</v>
      </c>
      <c r="B23" s="123" t="s">
        <v>14</v>
      </c>
      <c r="C23" s="123" t="s">
        <v>710</v>
      </c>
      <c r="D23" s="123" t="s">
        <v>272</v>
      </c>
      <c r="E23" s="123" t="s">
        <v>269</v>
      </c>
      <c r="F23" s="121" t="str">
        <f>LEFT(C23,1)</f>
        <v>К</v>
      </c>
      <c r="G23" s="121" t="str">
        <f>LEFT(D23,1)</f>
        <v>В</v>
      </c>
      <c r="H23" s="121" t="str">
        <f>LEFT(E23,1)</f>
        <v>Ю</v>
      </c>
      <c r="I23" s="66">
        <v>8092003</v>
      </c>
      <c r="J23" s="123" t="s">
        <v>683</v>
      </c>
      <c r="K23" s="2">
        <v>10</v>
      </c>
      <c r="L23" s="128" t="s">
        <v>89</v>
      </c>
      <c r="M23" s="126" t="s">
        <v>23</v>
      </c>
      <c r="N23" s="122" t="str">
        <f>CONCATENATE(L23,M23)</f>
        <v>Ф1007С</v>
      </c>
      <c r="O23" s="115" t="str">
        <f>CONCATENATE(B23,"-",F23,G23,H23,"-",I23)</f>
        <v>Ж-КВЮ-8092003</v>
      </c>
      <c r="P23" s="27">
        <v>6</v>
      </c>
      <c r="Q23" s="27">
        <v>2</v>
      </c>
      <c r="R23" s="27">
        <v>3</v>
      </c>
      <c r="S23" s="117">
        <f>SUM(P23:R23)</f>
        <v>11</v>
      </c>
      <c r="T23" s="126">
        <v>35</v>
      </c>
      <c r="U23" s="130">
        <f>S23/T23</f>
        <v>0.31428571428571428</v>
      </c>
      <c r="V23" s="118" t="str">
        <f>IF(S23&gt;75%*T23,"Победитель",IF(S23&gt;50%*T23,"Призёр","Участник"))</f>
        <v>Участник</v>
      </c>
    </row>
    <row r="24" spans="1:22">
      <c r="A24" s="122">
        <v>10</v>
      </c>
      <c r="B24" s="123" t="s">
        <v>81</v>
      </c>
      <c r="C24" s="123" t="s">
        <v>387</v>
      </c>
      <c r="D24" s="123" t="s">
        <v>31</v>
      </c>
      <c r="E24" s="123" t="s">
        <v>388</v>
      </c>
      <c r="F24" s="121" t="str">
        <f>LEFT(C24,1)</f>
        <v>С</v>
      </c>
      <c r="G24" s="121" t="str">
        <f>LEFT(D24,1)</f>
        <v>В</v>
      </c>
      <c r="H24" s="121" t="str">
        <f>LEFT(E24,1)</f>
        <v>К</v>
      </c>
      <c r="I24" s="66" t="s">
        <v>389</v>
      </c>
      <c r="J24" s="123" t="s">
        <v>362</v>
      </c>
      <c r="K24" s="2">
        <v>10</v>
      </c>
      <c r="L24" s="128" t="s">
        <v>355</v>
      </c>
      <c r="M24" s="126" t="s">
        <v>29</v>
      </c>
      <c r="N24" s="115" t="str">
        <f>CONCATENATE(L24,M24)</f>
        <v>Ф1004М</v>
      </c>
      <c r="O24" s="115" t="str">
        <f>CONCATENATE(B24,"-",F24,G24,H24,"-",I24)</f>
        <v>м-СВК-22082003</v>
      </c>
      <c r="P24" s="27">
        <v>6</v>
      </c>
      <c r="Q24" s="27">
        <v>0</v>
      </c>
      <c r="R24" s="27">
        <v>4</v>
      </c>
      <c r="S24" s="117">
        <f>SUM(P24:R24)</f>
        <v>10</v>
      </c>
      <c r="T24" s="126">
        <v>35</v>
      </c>
      <c r="U24" s="130">
        <f>S24/T24</f>
        <v>0.2857142857142857</v>
      </c>
      <c r="V24" s="118" t="str">
        <f>IF(S24&gt;75%*T24,"Победитель",IF(S24&gt;50%*T24,"Призёр","Участник"))</f>
        <v>Участник</v>
      </c>
    </row>
    <row r="25" spans="1:22">
      <c r="A25" s="122">
        <v>11</v>
      </c>
      <c r="B25" s="123" t="s">
        <v>76</v>
      </c>
      <c r="C25" s="123" t="s">
        <v>399</v>
      </c>
      <c r="D25" s="123" t="s">
        <v>263</v>
      </c>
      <c r="E25" s="123" t="s">
        <v>62</v>
      </c>
      <c r="F25" s="121" t="str">
        <f>LEFT(C25,1)</f>
        <v>Е</v>
      </c>
      <c r="G25" s="121" t="str">
        <f>LEFT(D25,1)</f>
        <v>А</v>
      </c>
      <c r="H25" s="121" t="str">
        <f>LEFT(E25,1)</f>
        <v>А</v>
      </c>
      <c r="I25" s="66" t="s">
        <v>400</v>
      </c>
      <c r="J25" s="123" t="s">
        <v>362</v>
      </c>
      <c r="K25" s="2">
        <v>10</v>
      </c>
      <c r="L25" s="128" t="s">
        <v>401</v>
      </c>
      <c r="M25" s="126" t="s">
        <v>29</v>
      </c>
      <c r="N25" s="115" t="str">
        <f>CONCATENATE(L25,M25)</f>
        <v>Ф1008М</v>
      </c>
      <c r="O25" s="115" t="str">
        <f>CONCATENATE(B25,"-",F25,G25,H25,"-",I25)</f>
        <v>ж-ЕАА-27072003</v>
      </c>
      <c r="P25" s="27">
        <v>5</v>
      </c>
      <c r="Q25" s="27">
        <v>0</v>
      </c>
      <c r="R25" s="27">
        <v>5</v>
      </c>
      <c r="S25" s="117">
        <f>SUM(P25:R25)</f>
        <v>10</v>
      </c>
      <c r="T25" s="126">
        <v>35</v>
      </c>
      <c r="U25" s="130">
        <f>S25/T25</f>
        <v>0.2857142857142857</v>
      </c>
      <c r="V25" s="118" t="str">
        <f>IF(S25&gt;75%*T25,"Победитель",IF(S25&gt;50%*T25,"Призёр","Участник"))</f>
        <v>Участник</v>
      </c>
    </row>
    <row r="26" spans="1:22">
      <c r="A26" s="122">
        <v>12</v>
      </c>
      <c r="B26" s="123" t="s">
        <v>81</v>
      </c>
      <c r="C26" s="124" t="s">
        <v>90</v>
      </c>
      <c r="D26" s="124" t="s">
        <v>91</v>
      </c>
      <c r="E26" s="124" t="s">
        <v>84</v>
      </c>
      <c r="F26" s="121" t="str">
        <f>LEFT(C26,1)</f>
        <v>Ц</v>
      </c>
      <c r="G26" s="121" t="str">
        <f>LEFT(D26,1)</f>
        <v>А</v>
      </c>
      <c r="H26" s="121" t="str">
        <f>LEFT(E26,1)</f>
        <v>А</v>
      </c>
      <c r="I26" s="58" t="s">
        <v>175</v>
      </c>
      <c r="J26" s="120" t="s">
        <v>74</v>
      </c>
      <c r="K26" s="103">
        <v>10</v>
      </c>
      <c r="L26" s="16" t="s">
        <v>92</v>
      </c>
      <c r="M26" s="109" t="s">
        <v>202</v>
      </c>
      <c r="N26" s="115" t="str">
        <f>CONCATENATE(L26,M26)</f>
        <v>Ф1006О</v>
      </c>
      <c r="O26" s="115" t="str">
        <f>CONCATENATE(B26,"-",F26,G26,H26,"-",I26)</f>
        <v>м-ЦАА-04122003</v>
      </c>
      <c r="P26" s="62">
        <v>5</v>
      </c>
      <c r="Q26" s="62">
        <v>2</v>
      </c>
      <c r="R26" s="62">
        <v>3</v>
      </c>
      <c r="S26" s="117">
        <f>SUM(P26:R26)</f>
        <v>10</v>
      </c>
      <c r="T26" s="126">
        <v>35</v>
      </c>
      <c r="U26" s="130">
        <f>S26/T26</f>
        <v>0.2857142857142857</v>
      </c>
      <c r="V26" s="118" t="str">
        <f>IF(S26&gt;75%*T26,"Победитель",IF(S26&gt;50%*T26,"Призёр","Участник"))</f>
        <v>Участник</v>
      </c>
    </row>
    <row r="27" spans="1:22">
      <c r="A27" s="122">
        <v>13</v>
      </c>
      <c r="B27" s="123" t="s">
        <v>14</v>
      </c>
      <c r="C27" s="123" t="s">
        <v>648</v>
      </c>
      <c r="D27" s="123" t="s">
        <v>627</v>
      </c>
      <c r="E27" s="123" t="s">
        <v>649</v>
      </c>
      <c r="F27" s="121" t="str">
        <f>LEFT(C27,1)</f>
        <v>Д</v>
      </c>
      <c r="G27" s="121" t="str">
        <f>LEFT(D27,1)</f>
        <v>А</v>
      </c>
      <c r="H27" s="121" t="str">
        <f>LEFT(E27,1)</f>
        <v>Р</v>
      </c>
      <c r="I27" s="59" t="s">
        <v>650</v>
      </c>
      <c r="J27" s="120" t="s">
        <v>556</v>
      </c>
      <c r="K27" s="123">
        <v>10</v>
      </c>
      <c r="L27" s="128" t="s">
        <v>651</v>
      </c>
      <c r="M27" s="126" t="s">
        <v>459</v>
      </c>
      <c r="N27" s="115" t="str">
        <f>CONCATENATE(L27,M27)</f>
        <v>Ф1014В</v>
      </c>
      <c r="O27" s="115" t="str">
        <f>CONCATENATE(B27,"-",F27,G27,H27,"-",I27)</f>
        <v>Ж-ДАР-27122002</v>
      </c>
      <c r="P27" s="27">
        <v>7</v>
      </c>
      <c r="Q27" s="27">
        <v>2</v>
      </c>
      <c r="R27" s="27"/>
      <c r="S27" s="117">
        <f>SUM(P27:R27)</f>
        <v>9</v>
      </c>
      <c r="T27" s="126">
        <v>35</v>
      </c>
      <c r="U27" s="130">
        <f>S27/T27</f>
        <v>0.25714285714285712</v>
      </c>
      <c r="V27" s="118" t="str">
        <f>IF(S27&gt;75%*T27,"Победитель",IF(S27&gt;50%*T27,"Призёр","Участник"))</f>
        <v>Участник</v>
      </c>
    </row>
    <row r="28" spans="1:22">
      <c r="A28" s="122">
        <v>14</v>
      </c>
      <c r="B28" s="123" t="s">
        <v>81</v>
      </c>
      <c r="C28" s="123" t="s">
        <v>390</v>
      </c>
      <c r="D28" s="123" t="s">
        <v>391</v>
      </c>
      <c r="E28" s="123" t="s">
        <v>392</v>
      </c>
      <c r="F28" s="121" t="str">
        <f>LEFT(C28,1)</f>
        <v>Г</v>
      </c>
      <c r="G28" s="121" t="str">
        <f>LEFT(D28,1)</f>
        <v>С</v>
      </c>
      <c r="H28" s="121" t="str">
        <f>LEFT(E28,1)</f>
        <v>О</v>
      </c>
      <c r="I28" s="66" t="s">
        <v>393</v>
      </c>
      <c r="J28" s="123" t="s">
        <v>362</v>
      </c>
      <c r="K28" s="2">
        <v>10</v>
      </c>
      <c r="L28" s="128" t="s">
        <v>348</v>
      </c>
      <c r="M28" s="126" t="s">
        <v>29</v>
      </c>
      <c r="N28" s="115" t="str">
        <f>CONCATENATE(L28,M28)</f>
        <v>Ф1005М</v>
      </c>
      <c r="O28" s="115" t="str">
        <f>CONCATENATE(B28,"-",F28,G28,H28,"-",I28)</f>
        <v>м-ГСО-18122003</v>
      </c>
      <c r="P28" s="27">
        <v>6</v>
      </c>
      <c r="Q28" s="27">
        <v>0</v>
      </c>
      <c r="R28" s="27">
        <v>3</v>
      </c>
      <c r="S28" s="117">
        <f>SUM(P28:R28)</f>
        <v>9</v>
      </c>
      <c r="T28" s="126">
        <v>35</v>
      </c>
      <c r="U28" s="130">
        <f>S28/T28</f>
        <v>0.25714285714285712</v>
      </c>
      <c r="V28" s="118" t="str">
        <f>IF(S28&gt;75%*T28,"Победитель",IF(S28&gt;50%*T28,"Призёр","Участник"))</f>
        <v>Участник</v>
      </c>
    </row>
    <row r="29" spans="1:22">
      <c r="A29" s="122">
        <v>15</v>
      </c>
      <c r="B29" s="123" t="s">
        <v>81</v>
      </c>
      <c r="C29" s="123" t="s">
        <v>394</v>
      </c>
      <c r="D29" s="123" t="s">
        <v>395</v>
      </c>
      <c r="E29" s="123" t="s">
        <v>304</v>
      </c>
      <c r="F29" s="121" t="str">
        <f>LEFT(C29,1)</f>
        <v>С</v>
      </c>
      <c r="G29" s="121" t="str">
        <f>LEFT(D29,1)</f>
        <v>Д</v>
      </c>
      <c r="H29" s="121" t="str">
        <f>LEFT(E29,1)</f>
        <v>Д</v>
      </c>
      <c r="I29" s="66" t="s">
        <v>396</v>
      </c>
      <c r="J29" s="123" t="s">
        <v>362</v>
      </c>
      <c r="K29" s="2">
        <v>10</v>
      </c>
      <c r="L29" s="128" t="s">
        <v>92</v>
      </c>
      <c r="M29" s="126" t="s">
        <v>29</v>
      </c>
      <c r="N29" s="115" t="str">
        <f>CONCATENATE(L29,M29)</f>
        <v>Ф1006М</v>
      </c>
      <c r="O29" s="115" t="str">
        <f>CONCATENATE(B29,"-",F29,G29,H29,"-",I29)</f>
        <v>м-СДД-30032003</v>
      </c>
      <c r="P29" s="27">
        <v>7</v>
      </c>
      <c r="Q29" s="27">
        <v>2</v>
      </c>
      <c r="R29" s="27">
        <v>0</v>
      </c>
      <c r="S29" s="117">
        <f>SUM(P29:R29)</f>
        <v>9</v>
      </c>
      <c r="T29" s="126">
        <v>35</v>
      </c>
      <c r="U29" s="130">
        <f>S29/T29</f>
        <v>0.25714285714285712</v>
      </c>
      <c r="V29" s="118" t="str">
        <f>IF(S29&gt;75%*T29,"Победитель",IF(S29&gt;50%*T29,"Призёр","Участник"))</f>
        <v>Участник</v>
      </c>
    </row>
    <row r="30" spans="1:22">
      <c r="A30" s="122">
        <v>16</v>
      </c>
      <c r="B30" s="123" t="s">
        <v>29</v>
      </c>
      <c r="C30" s="123" t="s">
        <v>558</v>
      </c>
      <c r="D30" s="123" t="s">
        <v>559</v>
      </c>
      <c r="E30" s="123" t="s">
        <v>638</v>
      </c>
      <c r="F30" s="121" t="str">
        <f>LEFT(C30,1)</f>
        <v>Г</v>
      </c>
      <c r="G30" s="121" t="str">
        <f>LEFT(D30,1)</f>
        <v>В</v>
      </c>
      <c r="H30" s="121" t="str">
        <f>LEFT(E30,1)</f>
        <v>А</v>
      </c>
      <c r="I30" s="59" t="s">
        <v>639</v>
      </c>
      <c r="J30" s="120" t="s">
        <v>556</v>
      </c>
      <c r="K30" s="123">
        <v>10</v>
      </c>
      <c r="L30" s="128" t="s">
        <v>640</v>
      </c>
      <c r="M30" s="126" t="s">
        <v>459</v>
      </c>
      <c r="N30" s="115" t="str">
        <f>CONCATENATE(L30,M30)</f>
        <v>ф.1006В</v>
      </c>
      <c r="O30" s="115" t="str">
        <f>CONCATENATE(B30,"-",F30,G30,H30,"-",I30)</f>
        <v>М-ГВА-04082003</v>
      </c>
      <c r="P30" s="27">
        <v>6</v>
      </c>
      <c r="Q30" s="27">
        <v>2</v>
      </c>
      <c r="R30" s="27"/>
      <c r="S30" s="117">
        <f>SUM(P30:R30)</f>
        <v>8</v>
      </c>
      <c r="T30" s="126">
        <v>35</v>
      </c>
      <c r="U30" s="130">
        <f>S30/T30</f>
        <v>0.22857142857142856</v>
      </c>
      <c r="V30" s="118" t="str">
        <f>IF(S30&gt;75%*T30,"Победитель",IF(S30&gt;50%*T30,"Призёр","Участник"))</f>
        <v>Участник</v>
      </c>
    </row>
    <row r="31" spans="1:22">
      <c r="A31" s="122">
        <v>17</v>
      </c>
      <c r="B31" s="123" t="s">
        <v>29</v>
      </c>
      <c r="C31" s="123" t="s">
        <v>652</v>
      </c>
      <c r="D31" s="123" t="s">
        <v>50</v>
      </c>
      <c r="E31" s="123" t="s">
        <v>442</v>
      </c>
      <c r="F31" s="121" t="str">
        <f>LEFT(C31,1)</f>
        <v>Д</v>
      </c>
      <c r="G31" s="121" t="str">
        <f>LEFT(D31,1)</f>
        <v>Д</v>
      </c>
      <c r="H31" s="121" t="str">
        <f>LEFT(E31,1)</f>
        <v>А</v>
      </c>
      <c r="I31" s="59" t="s">
        <v>653</v>
      </c>
      <c r="J31" s="120" t="s">
        <v>556</v>
      </c>
      <c r="K31" s="123">
        <v>10</v>
      </c>
      <c r="L31" s="128" t="s">
        <v>355</v>
      </c>
      <c r="M31" s="126" t="s">
        <v>459</v>
      </c>
      <c r="N31" s="115" t="str">
        <f>CONCATENATE(L31,M31)</f>
        <v>Ф1004В</v>
      </c>
      <c r="O31" s="115" t="str">
        <f>CONCATENATE(B31,"-",F31,G31,H31,"-",I31)</f>
        <v>М-ДДА-250920003</v>
      </c>
      <c r="P31" s="27">
        <v>6</v>
      </c>
      <c r="Q31" s="27">
        <v>2</v>
      </c>
      <c r="R31" s="27"/>
      <c r="S31" s="117">
        <f>SUM(P31:R31)</f>
        <v>8</v>
      </c>
      <c r="T31" s="126">
        <v>35</v>
      </c>
      <c r="U31" s="130">
        <f>S31/T31</f>
        <v>0.22857142857142856</v>
      </c>
      <c r="V31" s="118" t="str">
        <f>IF(S31&gt;75%*T31,"Победитель",IF(S31&gt;50%*T31,"Призёр","Участник"))</f>
        <v>Участник</v>
      </c>
    </row>
    <row r="32" spans="1:22">
      <c r="A32" s="122">
        <v>18</v>
      </c>
      <c r="B32" s="123" t="s">
        <v>14</v>
      </c>
      <c r="C32" s="123" t="s">
        <v>644</v>
      </c>
      <c r="D32" s="123" t="s">
        <v>557</v>
      </c>
      <c r="E32" s="123" t="s">
        <v>111</v>
      </c>
      <c r="F32" s="121" t="str">
        <f>LEFT(C32,1)</f>
        <v>К</v>
      </c>
      <c r="G32" s="121" t="str">
        <f>LEFT(D32,1)</f>
        <v>А</v>
      </c>
      <c r="H32" s="121" t="str">
        <f>LEFT(E32,1)</f>
        <v>М</v>
      </c>
      <c r="I32" s="59" t="s">
        <v>645</v>
      </c>
      <c r="J32" s="120" t="s">
        <v>556</v>
      </c>
      <c r="K32" s="123">
        <v>10</v>
      </c>
      <c r="L32" s="128" t="s">
        <v>75</v>
      </c>
      <c r="M32" s="126" t="s">
        <v>459</v>
      </c>
      <c r="N32" s="115" t="str">
        <f>CONCATENATE(L32,M32)</f>
        <v>Ф1010В</v>
      </c>
      <c r="O32" s="115" t="str">
        <f>CONCATENATE(B32,"-",F32,G32,H32,"-",I32)</f>
        <v>Ж-КАМ-19072003</v>
      </c>
      <c r="P32" s="27">
        <v>6</v>
      </c>
      <c r="Q32" s="27">
        <v>2</v>
      </c>
      <c r="R32" s="27"/>
      <c r="S32" s="117">
        <f>SUM(P32:R32)</f>
        <v>8</v>
      </c>
      <c r="T32" s="126">
        <v>35</v>
      </c>
      <c r="U32" s="130">
        <f>S32/T32</f>
        <v>0.22857142857142856</v>
      </c>
      <c r="V32" s="118" t="str">
        <f>IF(S32&gt;75%*T32,"Победитель",IF(S32&gt;50%*T32,"Призёр","Участник"))</f>
        <v>Участник</v>
      </c>
    </row>
    <row r="33" spans="1:22">
      <c r="A33" s="122">
        <v>19</v>
      </c>
      <c r="B33" s="132" t="s">
        <v>275</v>
      </c>
      <c r="C33" s="132" t="s">
        <v>339</v>
      </c>
      <c r="D33" s="132" t="s">
        <v>125</v>
      </c>
      <c r="E33" s="132" t="s">
        <v>217</v>
      </c>
      <c r="F33" s="121" t="str">
        <f>LEFT(C33,1)</f>
        <v>И</v>
      </c>
      <c r="G33" s="121" t="str">
        <f>LEFT(D33,1)</f>
        <v>К</v>
      </c>
      <c r="H33" s="121" t="str">
        <f>LEFT(E33,1)</f>
        <v>Д</v>
      </c>
      <c r="I33" s="60" t="s">
        <v>340</v>
      </c>
      <c r="J33" s="132" t="s">
        <v>274</v>
      </c>
      <c r="K33" s="13" t="s">
        <v>341</v>
      </c>
      <c r="L33" s="128" t="s">
        <v>342</v>
      </c>
      <c r="M33" s="126" t="s">
        <v>33</v>
      </c>
      <c r="N33" s="115" t="str">
        <f>CONCATENATE(L33,M33)</f>
        <v>Ф1002К</v>
      </c>
      <c r="O33" s="115" t="str">
        <f>CONCATENATE(B33,"-",F33,G33,H33,"-",I33)</f>
        <v>м -ИКД-21012003</v>
      </c>
      <c r="P33" s="27">
        <v>7</v>
      </c>
      <c r="Q33" s="27"/>
      <c r="R33" s="27"/>
      <c r="S33" s="117">
        <f>SUM(P33:R33)</f>
        <v>7</v>
      </c>
      <c r="T33" s="126">
        <v>35</v>
      </c>
      <c r="U33" s="130">
        <f>S33/T33</f>
        <v>0.2</v>
      </c>
      <c r="V33" s="118" t="str">
        <f>IF(S33&gt;75%*T33,"Победитель",IF(S33&gt;50%*T33,"Призёр","Участник"))</f>
        <v>Участник</v>
      </c>
    </row>
    <row r="34" spans="1:22">
      <c r="A34" s="122">
        <v>20</v>
      </c>
      <c r="B34" s="123" t="s">
        <v>29</v>
      </c>
      <c r="C34" s="123" t="s">
        <v>700</v>
      </c>
      <c r="D34" s="123" t="s">
        <v>701</v>
      </c>
      <c r="E34" s="123" t="s">
        <v>702</v>
      </c>
      <c r="F34" s="121" t="str">
        <f>LEFT(C34,1)</f>
        <v>А</v>
      </c>
      <c r="G34" s="121" t="str">
        <f>LEFT(D34,1)</f>
        <v>Н</v>
      </c>
      <c r="H34" s="121" t="str">
        <f>LEFT(E34,1)</f>
        <v>В</v>
      </c>
      <c r="I34" s="66">
        <v>22042003</v>
      </c>
      <c r="J34" s="123" t="s">
        <v>683</v>
      </c>
      <c r="K34" s="2">
        <v>10</v>
      </c>
      <c r="L34" s="128" t="s">
        <v>221</v>
      </c>
      <c r="M34" s="126" t="s">
        <v>23</v>
      </c>
      <c r="N34" s="122" t="str">
        <f>CONCATENATE(L34,M34)</f>
        <v>Ф1001С</v>
      </c>
      <c r="O34" s="115" t="str">
        <f>CONCATENATE(B34,"-",F34,G34,H34,"-",I34)</f>
        <v>М-АНВ-22042003</v>
      </c>
      <c r="P34" s="27">
        <v>5</v>
      </c>
      <c r="Q34" s="27">
        <v>1</v>
      </c>
      <c r="R34" s="27">
        <v>1</v>
      </c>
      <c r="S34" s="117">
        <f>SUM(P34:R34)</f>
        <v>7</v>
      </c>
      <c r="T34" s="126">
        <v>35</v>
      </c>
      <c r="U34" s="130">
        <f>S34/T34</f>
        <v>0.2</v>
      </c>
      <c r="V34" s="118" t="str">
        <f>IF(S34&gt;75%*T34,"Победитель",IF(S34&gt;50%*T34,"Призёр","Участник"))</f>
        <v>Участник</v>
      </c>
    </row>
    <row r="35" spans="1:22">
      <c r="A35" s="122">
        <v>21</v>
      </c>
      <c r="B35" s="123" t="s">
        <v>29</v>
      </c>
      <c r="C35" s="123" t="s">
        <v>553</v>
      </c>
      <c r="D35" s="123" t="s">
        <v>125</v>
      </c>
      <c r="E35" s="123" t="s">
        <v>126</v>
      </c>
      <c r="F35" s="121" t="str">
        <f>LEFT(C35,1)</f>
        <v>Ч</v>
      </c>
      <c r="G35" s="121" t="str">
        <f>LEFT(D35,1)</f>
        <v>К</v>
      </c>
      <c r="H35" s="121" t="str">
        <f>LEFT(E35,1)</f>
        <v>В</v>
      </c>
      <c r="I35" s="66" t="s">
        <v>554</v>
      </c>
      <c r="J35" s="123" t="s">
        <v>545</v>
      </c>
      <c r="K35" s="2">
        <v>10</v>
      </c>
      <c r="L35" s="128" t="s">
        <v>348</v>
      </c>
      <c r="M35" s="126" t="s">
        <v>488</v>
      </c>
      <c r="N35" s="115" t="str">
        <f>CONCATENATE(L35,M35)</f>
        <v>Ф1005З</v>
      </c>
      <c r="O35" s="115" t="str">
        <f>CONCATENATE(B35,"-",F35,G35,H35,"-",I35)</f>
        <v>М-ЧКВ-08012004</v>
      </c>
      <c r="P35" s="27">
        <v>2</v>
      </c>
      <c r="Q35" s="27">
        <v>2</v>
      </c>
      <c r="R35" s="27">
        <v>2</v>
      </c>
      <c r="S35" s="117">
        <f>SUM(P35:R35)</f>
        <v>6</v>
      </c>
      <c r="T35" s="126">
        <v>35</v>
      </c>
      <c r="U35" s="130">
        <f>S35/T35</f>
        <v>0.17142857142857143</v>
      </c>
      <c r="V35" s="118" t="str">
        <f>IF(S35&gt;75%*T35,"Победитель",IF(S35&gt;50%*T35,"Призёр","Участник"))</f>
        <v>Участник</v>
      </c>
    </row>
    <row r="36" spans="1:22">
      <c r="A36" s="122">
        <v>22</v>
      </c>
      <c r="B36" s="132" t="s">
        <v>275</v>
      </c>
      <c r="C36" s="132" t="s">
        <v>352</v>
      </c>
      <c r="D36" s="132" t="s">
        <v>100</v>
      </c>
      <c r="E36" s="132" t="s">
        <v>353</v>
      </c>
      <c r="F36" s="121" t="str">
        <f>LEFT(C36,1)</f>
        <v>Б</v>
      </c>
      <c r="G36" s="121" t="str">
        <f>LEFT(D36,1)</f>
        <v>В</v>
      </c>
      <c r="H36" s="121" t="str">
        <f>LEFT(E36,1)</f>
        <v>В</v>
      </c>
      <c r="I36" s="60" t="s">
        <v>354</v>
      </c>
      <c r="J36" s="132" t="s">
        <v>274</v>
      </c>
      <c r="K36" s="13" t="s">
        <v>341</v>
      </c>
      <c r="L36" s="128" t="s">
        <v>355</v>
      </c>
      <c r="M36" s="126" t="s">
        <v>33</v>
      </c>
      <c r="N36" s="115" t="str">
        <f>CONCATENATE(L36,M36)</f>
        <v>Ф1004К</v>
      </c>
      <c r="O36" s="115" t="str">
        <f>CONCATENATE(B36,"-",F36,G36,H36,"-",I36)</f>
        <v>м -БВВ-14102003</v>
      </c>
      <c r="P36" s="27">
        <v>6</v>
      </c>
      <c r="Q36" s="27"/>
      <c r="R36" s="27"/>
      <c r="S36" s="117">
        <f>SUM(P36:R36)</f>
        <v>6</v>
      </c>
      <c r="T36" s="126">
        <v>35</v>
      </c>
      <c r="U36" s="130">
        <f>S36/T36</f>
        <v>0.17142857142857143</v>
      </c>
      <c r="V36" s="118" t="str">
        <f>IF(S36&gt;75%*T36,"Победитель",IF(S36&gt;50%*T36,"Призёр","Участник"))</f>
        <v>Участник</v>
      </c>
    </row>
    <row r="37" spans="1:22">
      <c r="A37" s="122">
        <v>23</v>
      </c>
      <c r="B37" s="123" t="s">
        <v>76</v>
      </c>
      <c r="C37" s="123" t="s">
        <v>379</v>
      </c>
      <c r="D37" s="123" t="s">
        <v>110</v>
      </c>
      <c r="E37" s="123" t="s">
        <v>380</v>
      </c>
      <c r="F37" s="121" t="str">
        <f>LEFT(C37,1)</f>
        <v>М</v>
      </c>
      <c r="G37" s="121" t="str">
        <f>LEFT(D37,1)</f>
        <v>С</v>
      </c>
      <c r="H37" s="121" t="str">
        <f>LEFT(E37,1)</f>
        <v>В</v>
      </c>
      <c r="I37" s="66" t="s">
        <v>381</v>
      </c>
      <c r="J37" s="123" t="s">
        <v>362</v>
      </c>
      <c r="K37" s="2">
        <v>10</v>
      </c>
      <c r="L37" s="128" t="s">
        <v>221</v>
      </c>
      <c r="M37" s="126" t="s">
        <v>29</v>
      </c>
      <c r="N37" s="115" t="str">
        <f>CONCATENATE(L37,M37)</f>
        <v>Ф1001М</v>
      </c>
      <c r="O37" s="115" t="str">
        <f>CONCATENATE(B37,"-",F37,G37,H37,"-",I37)</f>
        <v>ж-МСВ-23092003</v>
      </c>
      <c r="P37" s="27">
        <v>3</v>
      </c>
      <c r="Q37" s="27">
        <v>1</v>
      </c>
      <c r="R37" s="27">
        <v>2</v>
      </c>
      <c r="S37" s="117">
        <f>SUM(P37:R37)</f>
        <v>6</v>
      </c>
      <c r="T37" s="126">
        <v>35</v>
      </c>
      <c r="U37" s="130">
        <f>S37/T37</f>
        <v>0.17142857142857143</v>
      </c>
      <c r="V37" s="118" t="str">
        <f>IF(S37&gt;75%*T37,"Победитель",IF(S37&gt;50%*T37,"Призёр","Участник"))</f>
        <v>Участник</v>
      </c>
    </row>
    <row r="38" spans="1:22">
      <c r="A38" s="122">
        <v>24</v>
      </c>
      <c r="B38" s="123" t="s">
        <v>76</v>
      </c>
      <c r="C38" s="123" t="s">
        <v>405</v>
      </c>
      <c r="D38" s="123" t="s">
        <v>220</v>
      </c>
      <c r="E38" s="123" t="s">
        <v>315</v>
      </c>
      <c r="F38" s="121" t="str">
        <f>LEFT(C38,1)</f>
        <v>Т</v>
      </c>
      <c r="G38" s="121" t="str">
        <f>LEFT(D38,1)</f>
        <v>М</v>
      </c>
      <c r="H38" s="121" t="str">
        <f>LEFT(E38,1)</f>
        <v>В</v>
      </c>
      <c r="I38" s="66" t="s">
        <v>406</v>
      </c>
      <c r="J38" s="123" t="s">
        <v>362</v>
      </c>
      <c r="K38" s="2">
        <v>10</v>
      </c>
      <c r="L38" s="128" t="s">
        <v>75</v>
      </c>
      <c r="M38" s="126" t="s">
        <v>29</v>
      </c>
      <c r="N38" s="115" t="str">
        <f>CONCATENATE(L38,M38)</f>
        <v>Ф1010М</v>
      </c>
      <c r="O38" s="115" t="str">
        <f>CONCATENATE(B38,"-",F38,G38,H38,"-",I38)</f>
        <v>ж-ТМВ-25012004</v>
      </c>
      <c r="P38" s="27">
        <v>6</v>
      </c>
      <c r="Q38" s="27">
        <v>0</v>
      </c>
      <c r="R38" s="27">
        <v>0</v>
      </c>
      <c r="S38" s="117">
        <f>SUM(P38:R38)</f>
        <v>6</v>
      </c>
      <c r="T38" s="126">
        <v>35</v>
      </c>
      <c r="U38" s="130">
        <f>S38/T38</f>
        <v>0.17142857142857143</v>
      </c>
      <c r="V38" s="118" t="str">
        <f>IF(S38&gt;75%*T38,"Победитель",IF(S38&gt;50%*T38,"Призёр","Участник"))</f>
        <v>Участник</v>
      </c>
    </row>
    <row r="39" spans="1:22">
      <c r="A39" s="122">
        <v>25</v>
      </c>
      <c r="B39" s="123" t="s">
        <v>29</v>
      </c>
      <c r="C39" s="125" t="s">
        <v>71</v>
      </c>
      <c r="D39" s="124" t="s">
        <v>72</v>
      </c>
      <c r="E39" s="124" t="s">
        <v>73</v>
      </c>
      <c r="F39" s="121" t="str">
        <f>LEFT(C39,1)</f>
        <v>З</v>
      </c>
      <c r="G39" s="121" t="str">
        <f>LEFT(D39,1)</f>
        <v>Д</v>
      </c>
      <c r="H39" s="121" t="str">
        <f>LEFT(E39,1)</f>
        <v>В</v>
      </c>
      <c r="I39" s="58" t="s">
        <v>171</v>
      </c>
      <c r="J39" s="120" t="s">
        <v>74</v>
      </c>
      <c r="K39" s="103">
        <v>10</v>
      </c>
      <c r="L39" s="113" t="s">
        <v>75</v>
      </c>
      <c r="M39" s="109" t="s">
        <v>202</v>
      </c>
      <c r="N39" s="115" t="str">
        <f>CONCATENATE(L39,M39)</f>
        <v>Ф1010О</v>
      </c>
      <c r="O39" s="115" t="str">
        <f>CONCATENATE(B39,"-",F39,G39,H39,"-",I39)</f>
        <v>М-ЗДВ-07022004</v>
      </c>
      <c r="P39" s="62">
        <v>3</v>
      </c>
      <c r="Q39" s="62">
        <v>0</v>
      </c>
      <c r="R39" s="62">
        <v>3</v>
      </c>
      <c r="S39" s="117">
        <f>SUM(P39:R39)</f>
        <v>6</v>
      </c>
      <c r="T39" s="126">
        <v>35</v>
      </c>
      <c r="U39" s="130">
        <f>S39/T39</f>
        <v>0.17142857142857143</v>
      </c>
      <c r="V39" s="118" t="str">
        <f>IF(S39&gt;75%*T39,"Победитель",IF(S39&gt;50%*T39,"Призёр","Участник"))</f>
        <v>Участник</v>
      </c>
    </row>
    <row r="40" spans="1:22">
      <c r="A40" s="122">
        <v>26</v>
      </c>
      <c r="B40" s="123" t="s">
        <v>29</v>
      </c>
      <c r="C40" s="123" t="s">
        <v>705</v>
      </c>
      <c r="D40" s="123" t="s">
        <v>165</v>
      </c>
      <c r="E40" s="123" t="s">
        <v>98</v>
      </c>
      <c r="F40" s="121" t="str">
        <f>LEFT(C40,1)</f>
        <v>А</v>
      </c>
      <c r="G40" s="121" t="str">
        <f>LEFT(D40,1)</f>
        <v>И</v>
      </c>
      <c r="H40" s="121" t="str">
        <f>LEFT(E40,1)</f>
        <v>С</v>
      </c>
      <c r="I40" s="66">
        <v>10062003</v>
      </c>
      <c r="J40" s="123" t="s">
        <v>683</v>
      </c>
      <c r="K40" s="2">
        <v>10</v>
      </c>
      <c r="L40" s="128" t="s">
        <v>351</v>
      </c>
      <c r="M40" s="126" t="s">
        <v>23</v>
      </c>
      <c r="N40" s="122" t="str">
        <f>CONCATENATE(L40,M40)</f>
        <v>Ф1003С</v>
      </c>
      <c r="O40" s="115" t="str">
        <f>CONCATENATE(B40,"-",F40,G40,H40,"-",I40)</f>
        <v>М-АИС-10062003</v>
      </c>
      <c r="P40" s="27">
        <v>4</v>
      </c>
      <c r="Q40" s="27">
        <v>2</v>
      </c>
      <c r="R40" s="27">
        <v>0</v>
      </c>
      <c r="S40" s="117">
        <f>SUM(P40:R40)</f>
        <v>6</v>
      </c>
      <c r="T40" s="126">
        <v>35</v>
      </c>
      <c r="U40" s="130">
        <f>S40/T40</f>
        <v>0.17142857142857143</v>
      </c>
      <c r="V40" s="118" t="str">
        <f>IF(S40&gt;75%*T40,"Победитель",IF(S40&gt;50%*T40,"Призёр","Участник"))</f>
        <v>Участник</v>
      </c>
    </row>
    <row r="41" spans="1:22">
      <c r="A41" s="122">
        <v>27</v>
      </c>
      <c r="B41" s="123" t="s">
        <v>29</v>
      </c>
      <c r="C41" s="123" t="s">
        <v>548</v>
      </c>
      <c r="D41" s="123" t="s">
        <v>38</v>
      </c>
      <c r="E41" s="123" t="s">
        <v>353</v>
      </c>
      <c r="F41" s="121" t="str">
        <f>LEFT(C41,1)</f>
        <v>Д</v>
      </c>
      <c r="G41" s="121" t="str">
        <f>LEFT(D41,1)</f>
        <v>А</v>
      </c>
      <c r="H41" s="121" t="str">
        <f>LEFT(E41,1)</f>
        <v>В</v>
      </c>
      <c r="I41" s="66" t="s">
        <v>549</v>
      </c>
      <c r="J41" s="123" t="s">
        <v>545</v>
      </c>
      <c r="K41" s="2">
        <v>10</v>
      </c>
      <c r="L41" s="128" t="s">
        <v>221</v>
      </c>
      <c r="M41" s="126" t="s">
        <v>488</v>
      </c>
      <c r="N41" s="115" t="str">
        <f>CONCATENATE(L41,M41)</f>
        <v>Ф1001З</v>
      </c>
      <c r="O41" s="115" t="str">
        <f>CONCATENATE(B41,"-",F41,G41,H41,"-",I41)</f>
        <v>М-ДАВ-18032004</v>
      </c>
      <c r="P41" s="27">
        <v>3</v>
      </c>
      <c r="Q41" s="27">
        <v>1</v>
      </c>
      <c r="R41" s="27">
        <v>1</v>
      </c>
      <c r="S41" s="117">
        <f>SUM(P41:R41)</f>
        <v>5</v>
      </c>
      <c r="T41" s="126">
        <v>35</v>
      </c>
      <c r="U41" s="130">
        <f>S41/T41</f>
        <v>0.14285714285714285</v>
      </c>
      <c r="V41" s="118" t="str">
        <f>IF(S41&gt;75%*T41,"Победитель",IF(S41&gt;50%*T41,"Призёр","Участник"))</f>
        <v>Участник</v>
      </c>
    </row>
    <row r="42" spans="1:22">
      <c r="A42" s="122">
        <v>28</v>
      </c>
      <c r="B42" s="123" t="s">
        <v>29</v>
      </c>
      <c r="C42" s="124" t="s">
        <v>513</v>
      </c>
      <c r="D42" s="124" t="s">
        <v>514</v>
      </c>
      <c r="E42" s="124" t="s">
        <v>98</v>
      </c>
      <c r="F42" s="121" t="str">
        <f>LEFT(C42,1)</f>
        <v>М</v>
      </c>
      <c r="G42" s="121" t="str">
        <f>LEFT(D42,1)</f>
        <v>К</v>
      </c>
      <c r="H42" s="121" t="str">
        <f>LEFT(E42,1)</f>
        <v>С</v>
      </c>
      <c r="I42" s="58" t="s">
        <v>515</v>
      </c>
      <c r="J42" s="120" t="s">
        <v>509</v>
      </c>
      <c r="K42" s="103">
        <v>10</v>
      </c>
      <c r="L42" s="134" t="s">
        <v>221</v>
      </c>
      <c r="M42" s="126" t="s">
        <v>523</v>
      </c>
      <c r="N42" s="115" t="str">
        <f>CONCATENATE(L42,M42)</f>
        <v>Ф1001И</v>
      </c>
      <c r="O42" s="115" t="str">
        <f>CONCATENATE(B42,"-",F42,G42,H42,"-",I42)</f>
        <v>М-МКС-03062003</v>
      </c>
      <c r="P42" s="27">
        <v>5</v>
      </c>
      <c r="Q42" s="27">
        <v>0</v>
      </c>
      <c r="R42" s="27"/>
      <c r="S42" s="117">
        <f>SUM(P42:R42)</f>
        <v>5</v>
      </c>
      <c r="T42" s="126">
        <v>35</v>
      </c>
      <c r="U42" s="130">
        <f>S42/T42</f>
        <v>0.14285714285714285</v>
      </c>
      <c r="V42" s="118" t="str">
        <f>IF(S42&gt;75%*T42,"Победитель",IF(S42&gt;50%*T42,"Призёр","Участник"))</f>
        <v>Участник</v>
      </c>
    </row>
    <row r="43" spans="1:22">
      <c r="A43" s="122">
        <v>29</v>
      </c>
      <c r="B43" s="132" t="s">
        <v>76</v>
      </c>
      <c r="C43" s="132" t="s">
        <v>346</v>
      </c>
      <c r="D43" s="132" t="s">
        <v>56</v>
      </c>
      <c r="E43" s="132" t="s">
        <v>246</v>
      </c>
      <c r="F43" s="121" t="str">
        <f>LEFT(C43,1)</f>
        <v>М</v>
      </c>
      <c r="G43" s="121" t="str">
        <f>LEFT(D43,1)</f>
        <v>С</v>
      </c>
      <c r="H43" s="121" t="str">
        <f>LEFT(E43,1)</f>
        <v>А</v>
      </c>
      <c r="I43" s="60" t="s">
        <v>347</v>
      </c>
      <c r="J43" s="132" t="s">
        <v>274</v>
      </c>
      <c r="K43" s="13" t="s">
        <v>341</v>
      </c>
      <c r="L43" s="128" t="s">
        <v>348</v>
      </c>
      <c r="M43" s="126" t="s">
        <v>33</v>
      </c>
      <c r="N43" s="115" t="str">
        <f>CONCATENATE(L43,M43)</f>
        <v>Ф1005К</v>
      </c>
      <c r="O43" s="115" t="str">
        <f>CONCATENATE(B43,"-",F43,G43,H43,"-",I43)</f>
        <v>ж-МСА-11102003</v>
      </c>
      <c r="P43" s="27">
        <v>5</v>
      </c>
      <c r="Q43" s="27"/>
      <c r="R43" s="27"/>
      <c r="S43" s="117">
        <f>SUM(P43:R43)</f>
        <v>5</v>
      </c>
      <c r="T43" s="126">
        <v>35</v>
      </c>
      <c r="U43" s="130">
        <f>S43/T43</f>
        <v>0.14285714285714285</v>
      </c>
      <c r="V43" s="118" t="str">
        <f>IF(S43&gt;75%*T43,"Победитель",IF(S43&gt;50%*T43,"Призёр","Участник"))</f>
        <v>Участник</v>
      </c>
    </row>
    <row r="44" spans="1:22">
      <c r="A44" s="122">
        <v>30</v>
      </c>
      <c r="B44" s="123" t="s">
        <v>76</v>
      </c>
      <c r="C44" s="123" t="s">
        <v>382</v>
      </c>
      <c r="D44" s="123" t="s">
        <v>383</v>
      </c>
      <c r="E44" s="123" t="s">
        <v>162</v>
      </c>
      <c r="F44" s="121" t="str">
        <f>LEFT(C44,1)</f>
        <v>Г</v>
      </c>
      <c r="G44" s="121" t="str">
        <f>LEFT(D44,1)</f>
        <v>В</v>
      </c>
      <c r="H44" s="121" t="str">
        <f>LEFT(E44,1)</f>
        <v>А</v>
      </c>
      <c r="I44" s="66" t="s">
        <v>384</v>
      </c>
      <c r="J44" s="123" t="s">
        <v>362</v>
      </c>
      <c r="K44" s="2">
        <v>10</v>
      </c>
      <c r="L44" s="128" t="s">
        <v>342</v>
      </c>
      <c r="M44" s="126" t="s">
        <v>29</v>
      </c>
      <c r="N44" s="115" t="str">
        <f>CONCATENATE(L44,M44)</f>
        <v>Ф1002М</v>
      </c>
      <c r="O44" s="115" t="str">
        <f>CONCATENATE(B44,"-",F44,G44,H44,"-",I44)</f>
        <v>ж-ГВА-17022004</v>
      </c>
      <c r="P44" s="27">
        <v>3</v>
      </c>
      <c r="Q44" s="27">
        <v>2</v>
      </c>
      <c r="R44" s="27"/>
      <c r="S44" s="117">
        <f>SUM(P44:R44)</f>
        <v>5</v>
      </c>
      <c r="T44" s="126">
        <v>35</v>
      </c>
      <c r="U44" s="130">
        <f>S44/T44</f>
        <v>0.14285714285714285</v>
      </c>
      <c r="V44" s="118" t="str">
        <f>IF(S44&gt;75%*T44,"Победитель",IF(S44&gt;50%*T44,"Призёр","Участник"))</f>
        <v>Участник</v>
      </c>
    </row>
    <row r="45" spans="1:22">
      <c r="A45" s="122">
        <v>31</v>
      </c>
      <c r="B45" s="123" t="s">
        <v>29</v>
      </c>
      <c r="C45" s="123" t="s">
        <v>703</v>
      </c>
      <c r="D45" s="123" t="s">
        <v>704</v>
      </c>
      <c r="E45" s="123" t="s">
        <v>392</v>
      </c>
      <c r="F45" s="121" t="str">
        <f>LEFT(C45,1)</f>
        <v>А</v>
      </c>
      <c r="G45" s="121" t="str">
        <f>LEFT(D45,1)</f>
        <v>С</v>
      </c>
      <c r="H45" s="121" t="str">
        <f>LEFT(E45,1)</f>
        <v>О</v>
      </c>
      <c r="I45" s="66">
        <v>1052004</v>
      </c>
      <c r="J45" s="123" t="s">
        <v>565</v>
      </c>
      <c r="K45" s="2">
        <v>10</v>
      </c>
      <c r="L45" s="128" t="s">
        <v>342</v>
      </c>
      <c r="M45" s="126" t="s">
        <v>23</v>
      </c>
      <c r="N45" s="122" t="str">
        <f>CONCATENATE(L45,M45)</f>
        <v>Ф1002С</v>
      </c>
      <c r="O45" s="115" t="str">
        <f>CONCATENATE(B45,"-",F45,G45,H45,"-",I45)</f>
        <v>М-АСО-1052004</v>
      </c>
      <c r="P45" s="27">
        <v>3</v>
      </c>
      <c r="Q45" s="27">
        <v>2</v>
      </c>
      <c r="R45" s="27">
        <v>0</v>
      </c>
      <c r="S45" s="117">
        <f>SUM(P45:R45)</f>
        <v>5</v>
      </c>
      <c r="T45" s="126">
        <v>35</v>
      </c>
      <c r="U45" s="130">
        <f>S45/T45</f>
        <v>0.14285714285714285</v>
      </c>
      <c r="V45" s="118" t="str">
        <f>IF(S45&gt;75%*T45,"Победитель",IF(S45&gt;50%*T45,"Призёр","Участник"))</f>
        <v>Участник</v>
      </c>
    </row>
    <row r="46" spans="1:22">
      <c r="A46" s="122">
        <v>32</v>
      </c>
      <c r="B46" s="4" t="s">
        <v>76</v>
      </c>
      <c r="C46" s="4" t="s">
        <v>219</v>
      </c>
      <c r="D46" s="4" t="s">
        <v>220</v>
      </c>
      <c r="E46" s="4" t="s">
        <v>57</v>
      </c>
      <c r="F46" s="121" t="str">
        <f>LEFT(C46,1)</f>
        <v>Д</v>
      </c>
      <c r="G46" s="121" t="str">
        <f>LEFT(D46,1)</f>
        <v>М</v>
      </c>
      <c r="H46" s="121" t="str">
        <f>LEFT(E46,1)</f>
        <v>С</v>
      </c>
      <c r="I46" s="69" t="s">
        <v>235</v>
      </c>
      <c r="J46" s="7" t="s">
        <v>205</v>
      </c>
      <c r="K46" s="4">
        <v>10</v>
      </c>
      <c r="L46" s="9" t="s">
        <v>221</v>
      </c>
      <c r="M46" s="126" t="s">
        <v>189</v>
      </c>
      <c r="N46" s="115" t="str">
        <f>CONCATENATE(L46,M46)</f>
        <v>Ф1001Ч</v>
      </c>
      <c r="O46" s="115" t="str">
        <f>CONCATENATE(B46,"-",F46,G46,H46,"-",I46)</f>
        <v>ж-ДМС-09062003</v>
      </c>
      <c r="P46" s="27">
        <v>5</v>
      </c>
      <c r="Q46" s="27">
        <v>0</v>
      </c>
      <c r="R46" s="27">
        <v>0</v>
      </c>
      <c r="S46" s="117">
        <f>SUM(P46:R46)</f>
        <v>5</v>
      </c>
      <c r="T46" s="126">
        <v>35</v>
      </c>
      <c r="U46" s="130">
        <f>S46/T46</f>
        <v>0.14285714285714285</v>
      </c>
      <c r="V46" s="118" t="str">
        <f>IF(S46&gt;75%*T46,"Победитель",IF(S46&gt;50%*T46,"Призёр","Участник"))</f>
        <v>Участник</v>
      </c>
    </row>
    <row r="47" spans="1:22">
      <c r="A47" s="122">
        <v>33</v>
      </c>
      <c r="B47" s="132" t="s">
        <v>76</v>
      </c>
      <c r="C47" s="132" t="s">
        <v>349</v>
      </c>
      <c r="D47" s="132" t="s">
        <v>110</v>
      </c>
      <c r="E47" s="132" t="s">
        <v>283</v>
      </c>
      <c r="F47" s="121" t="str">
        <f>LEFT(C47,1)</f>
        <v>Ш</v>
      </c>
      <c r="G47" s="121" t="str">
        <f>LEFT(D47,1)</f>
        <v>С</v>
      </c>
      <c r="H47" s="121" t="str">
        <f>LEFT(E47,1)</f>
        <v>Н</v>
      </c>
      <c r="I47" s="60" t="s">
        <v>350</v>
      </c>
      <c r="J47" s="132" t="s">
        <v>274</v>
      </c>
      <c r="K47" s="13" t="s">
        <v>341</v>
      </c>
      <c r="L47" s="128" t="s">
        <v>351</v>
      </c>
      <c r="M47" s="126" t="s">
        <v>33</v>
      </c>
      <c r="N47" s="115" t="str">
        <f>CONCATENATE(L47,M47)</f>
        <v>Ф1003К</v>
      </c>
      <c r="O47" s="115" t="str">
        <f>CONCATENATE(B47,"-",F47,G47,H47,"-",I47)</f>
        <v>ж-ШСН-07102003</v>
      </c>
      <c r="P47" s="27">
        <v>4</v>
      </c>
      <c r="Q47" s="27"/>
      <c r="R47" s="27"/>
      <c r="S47" s="117">
        <f>SUM(P47:R47)</f>
        <v>4</v>
      </c>
      <c r="T47" s="126">
        <v>35</v>
      </c>
      <c r="U47" s="130">
        <f>S47/T47</f>
        <v>0.11428571428571428</v>
      </c>
      <c r="V47" s="118" t="str">
        <f>IF(S47&gt;75%*T47,"Победитель",IF(S47&gt;50%*T47,"Призёр","Участник"))</f>
        <v>Участник</v>
      </c>
    </row>
    <row r="48" spans="1:22">
      <c r="A48" s="122">
        <v>34</v>
      </c>
      <c r="B48" s="123" t="s">
        <v>76</v>
      </c>
      <c r="C48" s="123" t="s">
        <v>397</v>
      </c>
      <c r="D48" s="123" t="s">
        <v>168</v>
      </c>
      <c r="E48" s="123" t="s">
        <v>57</v>
      </c>
      <c r="F48" s="121" t="str">
        <f>LEFT(C48,1)</f>
        <v>К</v>
      </c>
      <c r="G48" s="121" t="str">
        <f>LEFT(D48,1)</f>
        <v>Д</v>
      </c>
      <c r="H48" s="121" t="str">
        <f>LEFT(E48,1)</f>
        <v>С</v>
      </c>
      <c r="I48" s="66" t="s">
        <v>398</v>
      </c>
      <c r="J48" s="123" t="s">
        <v>362</v>
      </c>
      <c r="K48" s="2">
        <v>10</v>
      </c>
      <c r="L48" s="128" t="s">
        <v>89</v>
      </c>
      <c r="M48" s="126" t="s">
        <v>29</v>
      </c>
      <c r="N48" s="115" t="str">
        <f>CONCATENATE(L48,M48)</f>
        <v>Ф1007М</v>
      </c>
      <c r="O48" s="115" t="str">
        <f>CONCATENATE(B48,"-",F48,G48,H48,"-",I48)</f>
        <v>ж-КДС-20062003</v>
      </c>
      <c r="P48" s="27">
        <v>4</v>
      </c>
      <c r="Q48" s="27">
        <v>0</v>
      </c>
      <c r="R48" s="27">
        <v>0</v>
      </c>
      <c r="S48" s="117">
        <f>SUM(P48:R48)</f>
        <v>4</v>
      </c>
      <c r="T48" s="126">
        <v>35</v>
      </c>
      <c r="U48" s="130">
        <f>S48/T48</f>
        <v>0.11428571428571428</v>
      </c>
      <c r="V48" s="118" t="str">
        <f>IF(S48&gt;75%*T48,"Победитель",IF(S48&gt;50%*T48,"Призёр","Участник"))</f>
        <v>Участник</v>
      </c>
    </row>
    <row r="49" spans="1:22">
      <c r="A49" s="122">
        <v>35</v>
      </c>
      <c r="B49" s="123" t="s">
        <v>29</v>
      </c>
      <c r="C49" s="123" t="s">
        <v>706</v>
      </c>
      <c r="D49" s="123" t="s">
        <v>707</v>
      </c>
      <c r="E49" s="123" t="s">
        <v>304</v>
      </c>
      <c r="F49" s="121" t="str">
        <f>LEFT(C49,1)</f>
        <v>Б</v>
      </c>
      <c r="G49" s="121" t="str">
        <f>LEFT(D49,1)</f>
        <v>Д</v>
      </c>
      <c r="H49" s="121" t="str">
        <f>LEFT(E49,1)</f>
        <v>Д</v>
      </c>
      <c r="I49" s="66">
        <v>1042003</v>
      </c>
      <c r="J49" s="123" t="s">
        <v>683</v>
      </c>
      <c r="K49" s="2">
        <v>10</v>
      </c>
      <c r="L49" s="128" t="s">
        <v>355</v>
      </c>
      <c r="M49" s="126" t="s">
        <v>23</v>
      </c>
      <c r="N49" s="122" t="str">
        <f>CONCATENATE(L49,M49)</f>
        <v>Ф1004С</v>
      </c>
      <c r="O49" s="115" t="str">
        <f>CONCATENATE(B49,"-",F49,G49,H49,"-",I49)</f>
        <v>М-БДД-1042003</v>
      </c>
      <c r="P49" s="27">
        <v>4</v>
      </c>
      <c r="Q49" s="27"/>
      <c r="R49" s="27"/>
      <c r="S49" s="117">
        <f>SUM(P49:R49)</f>
        <v>4</v>
      </c>
      <c r="T49" s="126">
        <v>35</v>
      </c>
      <c r="U49" s="130">
        <f>S49/T49</f>
        <v>0.11428571428571428</v>
      </c>
      <c r="V49" s="118" t="str">
        <f>IF(S49&gt;75%*T49,"Победитель",IF(S49&gt;50%*T49,"Призёр","Участник"))</f>
        <v>Участник</v>
      </c>
    </row>
    <row r="50" spans="1:22">
      <c r="A50" s="122">
        <v>36</v>
      </c>
      <c r="B50" s="123" t="s">
        <v>29</v>
      </c>
      <c r="C50" s="123" t="s">
        <v>708</v>
      </c>
      <c r="D50" s="123" t="s">
        <v>607</v>
      </c>
      <c r="E50" s="123" t="s">
        <v>392</v>
      </c>
      <c r="F50" s="121" t="str">
        <f>LEFT(C50,1)</f>
        <v>В</v>
      </c>
      <c r="G50" s="121" t="str">
        <f>LEFT(D50,1)</f>
        <v>Р</v>
      </c>
      <c r="H50" s="121" t="str">
        <f>LEFT(E50,1)</f>
        <v>О</v>
      </c>
      <c r="I50" s="66">
        <v>11122003</v>
      </c>
      <c r="J50" s="123" t="s">
        <v>683</v>
      </c>
      <c r="K50" s="2">
        <v>10</v>
      </c>
      <c r="L50" s="128" t="s">
        <v>348</v>
      </c>
      <c r="M50" s="126" t="s">
        <v>23</v>
      </c>
      <c r="N50" s="122" t="str">
        <f>CONCATENATE(L50,M50)</f>
        <v>Ф1005С</v>
      </c>
      <c r="O50" s="115" t="str">
        <f>CONCATENATE(B50,"-",F50,G50,H50,"-",I50)</f>
        <v>М-ВРО-11122003</v>
      </c>
      <c r="P50" s="27">
        <v>4</v>
      </c>
      <c r="Q50" s="27"/>
      <c r="R50" s="27"/>
      <c r="S50" s="117">
        <f>SUM(P50:R50)</f>
        <v>4</v>
      </c>
      <c r="T50" s="126">
        <v>35</v>
      </c>
      <c r="U50" s="130">
        <f>S50/T50</f>
        <v>0.11428571428571428</v>
      </c>
      <c r="V50" s="118" t="str">
        <f>IF(S50&gt;75%*T50,"Победитель",IF(S50&gt;50%*T50,"Призёр","Участник"))</f>
        <v>Участник</v>
      </c>
    </row>
    <row r="51" spans="1:22">
      <c r="A51" s="122">
        <v>37</v>
      </c>
      <c r="B51" s="9" t="s">
        <v>76</v>
      </c>
      <c r="C51" s="9" t="s">
        <v>222</v>
      </c>
      <c r="D51" s="9" t="s">
        <v>223</v>
      </c>
      <c r="E51" s="9" t="s">
        <v>224</v>
      </c>
      <c r="F51" s="121" t="str">
        <f>LEFT(C51,1)</f>
        <v>П</v>
      </c>
      <c r="G51" s="121" t="str">
        <f>LEFT(D51,1)</f>
        <v>А</v>
      </c>
      <c r="H51" s="121" t="str">
        <f>LEFT(E51,1)</f>
        <v>В</v>
      </c>
      <c r="I51" s="70" t="s">
        <v>236</v>
      </c>
      <c r="J51" s="7" t="s">
        <v>205</v>
      </c>
      <c r="K51" s="10">
        <v>10</v>
      </c>
      <c r="L51" s="9" t="s">
        <v>92</v>
      </c>
      <c r="M51" s="126" t="s">
        <v>189</v>
      </c>
      <c r="N51" s="115" t="str">
        <f>CONCATENATE(L51,M51)</f>
        <v>Ф1006Ч</v>
      </c>
      <c r="O51" s="115" t="str">
        <f>CONCATENATE(B51,"-",F51,G51,H51,"-",I51)</f>
        <v>ж-ПАВ-13052003</v>
      </c>
      <c r="P51" s="27">
        <v>4</v>
      </c>
      <c r="Q51" s="27">
        <v>0</v>
      </c>
      <c r="R51" s="27">
        <v>0</v>
      </c>
      <c r="S51" s="117">
        <f>SUM(P51:R51)</f>
        <v>4</v>
      </c>
      <c r="T51" s="126">
        <v>35</v>
      </c>
      <c r="U51" s="130">
        <f>S51/T51</f>
        <v>0.11428571428571428</v>
      </c>
      <c r="V51" s="118" t="str">
        <f>IF(S51&gt;75%*T51,"Победитель",IF(S51&gt;50%*T51,"Призёр","Участник"))</f>
        <v>Участник</v>
      </c>
    </row>
    <row r="52" spans="1:22">
      <c r="A52" s="122">
        <v>38</v>
      </c>
      <c r="B52" s="123" t="s">
        <v>29</v>
      </c>
      <c r="C52" s="123" t="s">
        <v>646</v>
      </c>
      <c r="D52" s="123" t="s">
        <v>129</v>
      </c>
      <c r="E52" s="123" t="s">
        <v>84</v>
      </c>
      <c r="F52" s="121" t="str">
        <f>LEFT(C52,1)</f>
        <v>Г</v>
      </c>
      <c r="G52" s="121" t="str">
        <f>LEFT(D52,1)</f>
        <v>И</v>
      </c>
      <c r="H52" s="121" t="str">
        <f>LEFT(E52,1)</f>
        <v>А</v>
      </c>
      <c r="I52" s="59" t="s">
        <v>647</v>
      </c>
      <c r="J52" s="120" t="s">
        <v>556</v>
      </c>
      <c r="K52" s="123">
        <v>10</v>
      </c>
      <c r="L52" s="128" t="s">
        <v>221</v>
      </c>
      <c r="M52" s="126" t="s">
        <v>459</v>
      </c>
      <c r="N52" s="115" t="str">
        <f>CONCATENATE(L52,M52)</f>
        <v>Ф1001В</v>
      </c>
      <c r="O52" s="115" t="str">
        <f>CONCATENATE(B52,"-",F52,G52,H52,"-",I52)</f>
        <v>М-ГИА-140321003</v>
      </c>
      <c r="P52" s="27">
        <v>3</v>
      </c>
      <c r="Q52" s="27">
        <v>0</v>
      </c>
      <c r="R52" s="27"/>
      <c r="S52" s="117">
        <f>SUM(P52:R52)</f>
        <v>3</v>
      </c>
      <c r="T52" s="126">
        <v>35</v>
      </c>
      <c r="U52" s="130">
        <f>S52/T52</f>
        <v>8.5714285714285715E-2</v>
      </c>
      <c r="V52" s="118" t="str">
        <f>IF(S52&gt;75%*T52,"Победитель",IF(S52&gt;50%*T52,"Призёр","Участник"))</f>
        <v>Участник</v>
      </c>
    </row>
    <row r="53" spans="1:22">
      <c r="A53" s="122">
        <v>39</v>
      </c>
      <c r="B53" s="132" t="s">
        <v>76</v>
      </c>
      <c r="C53" s="132" t="s">
        <v>343</v>
      </c>
      <c r="D53" s="132" t="s">
        <v>344</v>
      </c>
      <c r="E53" s="132" t="s">
        <v>148</v>
      </c>
      <c r="F53" s="121" t="str">
        <f>LEFT(C53,1)</f>
        <v>К</v>
      </c>
      <c r="G53" s="121" t="str">
        <f>LEFT(D53,1)</f>
        <v>Т</v>
      </c>
      <c r="H53" s="121" t="str">
        <f>LEFT(E53,1)</f>
        <v>Д</v>
      </c>
      <c r="I53" s="60" t="s">
        <v>345</v>
      </c>
      <c r="J53" s="132" t="s">
        <v>274</v>
      </c>
      <c r="K53" s="13" t="s">
        <v>341</v>
      </c>
      <c r="L53" s="128" t="s">
        <v>221</v>
      </c>
      <c r="M53" s="126" t="s">
        <v>33</v>
      </c>
      <c r="N53" s="115" t="str">
        <f>CONCATENATE(L53,M53)</f>
        <v>Ф1001К</v>
      </c>
      <c r="O53" s="115" t="str">
        <f>CONCATENATE(B53,"-",F53,G53,H53,"-",I53)</f>
        <v>ж-КТД-14042003</v>
      </c>
      <c r="P53" s="27">
        <v>3</v>
      </c>
      <c r="Q53" s="27"/>
      <c r="R53" s="27"/>
      <c r="S53" s="117">
        <f>SUM(P53:R53)</f>
        <v>3</v>
      </c>
      <c r="T53" s="126">
        <v>35</v>
      </c>
      <c r="U53" s="130">
        <f>S53/T53</f>
        <v>8.5714285714285715E-2</v>
      </c>
      <c r="V53" s="118" t="str">
        <f>IF(S53&gt;75%*T53,"Победитель",IF(S53&gt;50%*T53,"Призёр","Участник"))</f>
        <v>Участник</v>
      </c>
    </row>
    <row r="54" spans="1:22">
      <c r="A54" s="122">
        <v>40</v>
      </c>
      <c r="B54" s="123" t="s">
        <v>14</v>
      </c>
      <c r="C54" s="123" t="s">
        <v>550</v>
      </c>
      <c r="D54" s="123" t="s">
        <v>551</v>
      </c>
      <c r="E54" s="123" t="s">
        <v>57</v>
      </c>
      <c r="F54" s="121" t="str">
        <f>LEFT(C54,1)</f>
        <v>П</v>
      </c>
      <c r="G54" s="121" t="str">
        <f>LEFT(D54,1)</f>
        <v>Н</v>
      </c>
      <c r="H54" s="121" t="str">
        <f>LEFT(E54,1)</f>
        <v>С</v>
      </c>
      <c r="I54" s="66" t="s">
        <v>552</v>
      </c>
      <c r="J54" s="123" t="s">
        <v>545</v>
      </c>
      <c r="K54" s="2">
        <v>10</v>
      </c>
      <c r="L54" s="128" t="s">
        <v>351</v>
      </c>
      <c r="M54" s="126" t="s">
        <v>488</v>
      </c>
      <c r="N54" s="115" t="str">
        <f>CONCATENATE(L54,M54)</f>
        <v>Ф1003З</v>
      </c>
      <c r="O54" s="115" t="str">
        <f>CONCATENATE(B54,"-",F54,G54,H54,"-",I54)</f>
        <v>Ж-ПНС-22042003</v>
      </c>
      <c r="P54" s="27">
        <v>1</v>
      </c>
      <c r="Q54" s="27">
        <v>1</v>
      </c>
      <c r="R54" s="27">
        <v>0</v>
      </c>
      <c r="S54" s="117">
        <f>SUM(P54:R54)</f>
        <v>2</v>
      </c>
      <c r="T54" s="126">
        <v>35</v>
      </c>
      <c r="U54" s="130">
        <f>S54/T54</f>
        <v>5.7142857142857141E-2</v>
      </c>
      <c r="V54" s="118" t="str">
        <f>IF(S54&gt;75%*T54,"Победитель",IF(S54&gt;50%*T54,"Призёр","Участник"))</f>
        <v>Участник</v>
      </c>
    </row>
  </sheetData>
  <sheetProtection password="CF7A" sheet="1" objects="1" scenarios="1"/>
  <mergeCells count="23">
    <mergeCell ref="U12:U14"/>
    <mergeCell ref="V12:V14"/>
    <mergeCell ref="P13:P14"/>
    <mergeCell ref="Q13:Q14"/>
    <mergeCell ref="R13:R14"/>
    <mergeCell ref="M12:M14"/>
    <mergeCell ref="N12:N14"/>
    <mergeCell ref="O12:O14"/>
    <mergeCell ref="P12:R12"/>
    <mergeCell ref="S12:S14"/>
    <mergeCell ref="T12:T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V35"/>
  <sheetViews>
    <sheetView tabSelected="1" zoomScale="70" zoomScaleNormal="70" workbookViewId="0">
      <selection activeCell="O26" sqref="O26"/>
    </sheetView>
  </sheetViews>
  <sheetFormatPr defaultRowHeight="18.75"/>
  <cols>
    <col min="1" max="1" width="7.42578125" style="101" customWidth="1"/>
    <col min="2" max="2" width="6.85546875" style="102" customWidth="1"/>
    <col min="3" max="3" width="20.28515625" style="102" hidden="1" customWidth="1"/>
    <col min="4" max="4" width="18" style="102" hidden="1" customWidth="1"/>
    <col min="5" max="5" width="22.140625" style="102" hidden="1" customWidth="1"/>
    <col min="6" max="8" width="4.140625" style="102" hidden="1" customWidth="1"/>
    <col min="9" max="9" width="14.140625" style="71" hidden="1" customWidth="1"/>
    <col min="10" max="10" width="24.5703125" style="102" customWidth="1"/>
    <col min="11" max="11" width="8.140625" style="3" customWidth="1"/>
    <col min="12" max="12" width="9.42578125" style="14" hidden="1" customWidth="1"/>
    <col min="13" max="13" width="9.42578125" style="108" hidden="1" customWidth="1"/>
    <col min="14" max="14" width="11.5703125" style="101" hidden="1" customWidth="1"/>
    <col min="15" max="15" width="22.28515625" style="101" customWidth="1"/>
    <col min="16" max="16" width="6.140625" style="64" customWidth="1"/>
    <col min="17" max="18" width="6" style="64" customWidth="1"/>
    <col min="19" max="19" width="10.140625" style="116" customWidth="1"/>
    <col min="20" max="20" width="10" style="108" customWidth="1"/>
    <col min="21" max="21" width="10" style="101" customWidth="1"/>
    <col min="22" max="22" width="12.5703125" style="116" customWidth="1"/>
    <col min="23" max="16384" width="9.140625" style="97"/>
  </cols>
  <sheetData>
    <row r="1" spans="1:22" s="104" customFormat="1">
      <c r="I1" s="20"/>
      <c r="K1" s="1"/>
      <c r="L1" s="15"/>
      <c r="P1" s="20"/>
      <c r="Q1" s="20"/>
      <c r="R1" s="20"/>
      <c r="S1" s="105"/>
      <c r="V1" s="105"/>
    </row>
    <row r="2" spans="1:22" s="104" customFormat="1" ht="19.5" hidden="1" thickBot="1">
      <c r="C2" s="111"/>
      <c r="D2" s="106" t="s">
        <v>19</v>
      </c>
      <c r="I2" s="20"/>
      <c r="K2" s="1"/>
      <c r="L2" s="15"/>
      <c r="P2" s="20"/>
      <c r="Q2" s="20"/>
      <c r="R2" s="20"/>
      <c r="S2" s="105"/>
      <c r="V2" s="105"/>
    </row>
    <row r="3" spans="1:22" s="104" customFormat="1" hidden="1">
      <c r="C3" s="107"/>
      <c r="D3" s="107"/>
      <c r="I3" s="20"/>
      <c r="K3" s="1"/>
      <c r="L3" s="15"/>
      <c r="P3" s="20"/>
      <c r="Q3" s="20"/>
      <c r="R3" s="20"/>
      <c r="S3" s="105"/>
      <c r="V3" s="105"/>
    </row>
    <row r="4" spans="1:22" s="104" customFormat="1" ht="19.5" hidden="1" thickBot="1">
      <c r="C4" s="110"/>
      <c r="D4" s="107" t="s">
        <v>20</v>
      </c>
      <c r="I4" s="20"/>
      <c r="K4" s="1"/>
      <c r="L4" s="15"/>
      <c r="P4" s="20"/>
      <c r="Q4" s="20"/>
      <c r="R4" s="20"/>
      <c r="S4" s="105"/>
      <c r="V4" s="105"/>
    </row>
    <row r="5" spans="1:22" s="104" customFormat="1" hidden="1">
      <c r="C5" s="107"/>
      <c r="D5" s="107"/>
      <c r="I5" s="20"/>
      <c r="K5" s="1"/>
      <c r="L5" s="15"/>
      <c r="P5" s="20"/>
      <c r="Q5" s="20"/>
      <c r="R5" s="20"/>
      <c r="S5" s="105"/>
      <c r="V5" s="105"/>
    </row>
    <row r="6" spans="1:22" s="104" customFormat="1" ht="19.5" hidden="1" thickBot="1">
      <c r="C6" s="112"/>
      <c r="D6" s="107" t="s">
        <v>21</v>
      </c>
      <c r="I6" s="20"/>
      <c r="K6" s="1"/>
      <c r="L6" s="15"/>
      <c r="P6" s="20"/>
      <c r="Q6" s="20"/>
      <c r="R6" s="20"/>
      <c r="S6" s="105"/>
      <c r="V6" s="105"/>
    </row>
    <row r="7" spans="1:22" s="104" customFormat="1" hidden="1">
      <c r="C7" s="107"/>
      <c r="D7" s="107"/>
      <c r="I7" s="20"/>
      <c r="K7" s="1"/>
      <c r="L7" s="15"/>
      <c r="P7" s="20"/>
      <c r="Q7" s="20"/>
      <c r="R7" s="20"/>
      <c r="S7" s="105"/>
      <c r="V7" s="105"/>
    </row>
    <row r="8" spans="1:22" s="104" customFormat="1" ht="19.5" hidden="1" thickBot="1">
      <c r="C8" s="119"/>
      <c r="D8" s="107" t="s">
        <v>25</v>
      </c>
      <c r="I8" s="20"/>
      <c r="K8" s="1"/>
      <c r="L8" s="15"/>
      <c r="P8" s="20"/>
      <c r="Q8" s="20"/>
      <c r="R8" s="20"/>
      <c r="S8" s="105"/>
      <c r="V8" s="105"/>
    </row>
    <row r="9" spans="1:22" s="104" customFormat="1">
      <c r="I9" s="20"/>
      <c r="K9" s="1"/>
      <c r="L9" s="15"/>
      <c r="P9" s="20"/>
      <c r="Q9" s="20"/>
      <c r="R9" s="20"/>
      <c r="S9" s="105"/>
      <c r="V9" s="105"/>
    </row>
    <row r="10" spans="1:22" s="104" customFormat="1">
      <c r="A10" s="104" t="s">
        <v>27</v>
      </c>
      <c r="I10" s="20"/>
      <c r="K10" s="1"/>
      <c r="L10" s="15"/>
      <c r="P10" s="20"/>
      <c r="Q10" s="20"/>
      <c r="R10" s="20"/>
      <c r="S10" s="105"/>
      <c r="V10" s="105"/>
    </row>
    <row r="11" spans="1:22" s="104" customFormat="1">
      <c r="A11" s="135" t="s">
        <v>28</v>
      </c>
      <c r="B11" s="136"/>
      <c r="C11" s="136"/>
      <c r="D11" s="136"/>
      <c r="I11" s="20"/>
      <c r="K11" s="1"/>
      <c r="L11" s="15"/>
      <c r="P11" s="20"/>
      <c r="Q11" s="20"/>
      <c r="R11" s="20"/>
      <c r="S11" s="105"/>
      <c r="V11" s="105"/>
    </row>
    <row r="12" spans="1:22" s="98" customFormat="1" ht="22.5" customHeight="1">
      <c r="A12" s="77" t="s">
        <v>0</v>
      </c>
      <c r="B12" s="77" t="s">
        <v>12</v>
      </c>
      <c r="C12" s="77" t="s">
        <v>1</v>
      </c>
      <c r="D12" s="77" t="s">
        <v>2</v>
      </c>
      <c r="E12" s="77" t="s">
        <v>3</v>
      </c>
      <c r="F12" s="77"/>
      <c r="G12" s="77"/>
      <c r="H12" s="77"/>
      <c r="I12" s="77" t="s">
        <v>11</v>
      </c>
      <c r="J12" s="77" t="s">
        <v>4</v>
      </c>
      <c r="K12" s="83" t="s">
        <v>5</v>
      </c>
      <c r="L12" s="86" t="s">
        <v>6</v>
      </c>
      <c r="M12" s="77" t="s">
        <v>7</v>
      </c>
      <c r="N12" s="77" t="s">
        <v>8</v>
      </c>
      <c r="O12" s="77" t="s">
        <v>13</v>
      </c>
      <c r="P12" s="89" t="s">
        <v>22</v>
      </c>
      <c r="Q12" s="90"/>
      <c r="R12" s="90"/>
      <c r="S12" s="80" t="s">
        <v>10</v>
      </c>
      <c r="T12" s="77" t="s">
        <v>9</v>
      </c>
      <c r="U12" s="77" t="s">
        <v>24</v>
      </c>
      <c r="V12" s="80" t="s">
        <v>15</v>
      </c>
    </row>
    <row r="13" spans="1:22" s="98" customFormat="1" ht="16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84"/>
      <c r="L13" s="87"/>
      <c r="M13" s="78"/>
      <c r="N13" s="78"/>
      <c r="O13" s="78"/>
      <c r="P13" s="77" t="s">
        <v>16</v>
      </c>
      <c r="Q13" s="77" t="s">
        <v>17</v>
      </c>
      <c r="R13" s="77" t="s">
        <v>18</v>
      </c>
      <c r="S13" s="81"/>
      <c r="T13" s="78"/>
      <c r="U13" s="78"/>
      <c r="V13" s="81"/>
    </row>
    <row r="14" spans="1:22" s="98" customForma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85"/>
      <c r="L14" s="88"/>
      <c r="M14" s="79"/>
      <c r="N14" s="79"/>
      <c r="O14" s="79"/>
      <c r="P14" s="79"/>
      <c r="Q14" s="79"/>
      <c r="R14" s="79"/>
      <c r="S14" s="82"/>
      <c r="T14" s="79"/>
      <c r="U14" s="79"/>
      <c r="V14" s="82"/>
    </row>
    <row r="15" spans="1:22">
      <c r="A15" s="122">
        <v>1</v>
      </c>
      <c r="B15" s="123" t="s">
        <v>29</v>
      </c>
      <c r="C15" s="123" t="s">
        <v>711</v>
      </c>
      <c r="D15" s="123" t="s">
        <v>607</v>
      </c>
      <c r="E15" s="123" t="s">
        <v>84</v>
      </c>
      <c r="F15" s="121" t="str">
        <f>LEFT(C15,1)</f>
        <v>Б</v>
      </c>
      <c r="G15" s="121" t="str">
        <f>LEFT(D15,1)</f>
        <v>Р</v>
      </c>
      <c r="H15" s="121" t="str">
        <f>LEFT(E15,1)</f>
        <v>А</v>
      </c>
      <c r="I15" s="66">
        <v>29052002</v>
      </c>
      <c r="J15" s="123" t="s">
        <v>683</v>
      </c>
      <c r="K15" s="2">
        <v>11</v>
      </c>
      <c r="L15" s="128" t="s">
        <v>363</v>
      </c>
      <c r="M15" s="126" t="s">
        <v>23</v>
      </c>
      <c r="N15" s="122" t="str">
        <f>CONCATENATE(L15,M15)</f>
        <v>Ф1101С</v>
      </c>
      <c r="O15" s="115" t="str">
        <f>CONCATENATE(B15,"-",F15,G15,H15,"-",I15)</f>
        <v>М-БРА-29052002</v>
      </c>
      <c r="P15" s="27">
        <v>10</v>
      </c>
      <c r="Q15" s="27">
        <v>4</v>
      </c>
      <c r="R15" s="27">
        <v>4</v>
      </c>
      <c r="S15" s="117">
        <f>SUM(P15:R15)</f>
        <v>18</v>
      </c>
      <c r="T15" s="126">
        <v>32</v>
      </c>
      <c r="U15" s="130">
        <f>S15/T15</f>
        <v>0.5625</v>
      </c>
      <c r="V15" s="118" t="str">
        <f>IF(S15&gt;75%*T15,"Победитель",IF(S15&gt;50%*T15,"Призёр","Участник"))</f>
        <v>Призёр</v>
      </c>
    </row>
    <row r="16" spans="1:22">
      <c r="A16" s="122">
        <v>2</v>
      </c>
      <c r="B16" s="123" t="s">
        <v>81</v>
      </c>
      <c r="C16" s="123" t="s">
        <v>359</v>
      </c>
      <c r="D16" s="123" t="s">
        <v>360</v>
      </c>
      <c r="E16" s="123" t="s">
        <v>84</v>
      </c>
      <c r="F16" s="121" t="str">
        <f>LEFT(C16,1)</f>
        <v>К</v>
      </c>
      <c r="G16" s="121" t="str">
        <f>LEFT(D16,1)</f>
        <v>С</v>
      </c>
      <c r="H16" s="121" t="str">
        <f>LEFT(E16,1)</f>
        <v>А</v>
      </c>
      <c r="I16" s="66" t="s">
        <v>361</v>
      </c>
      <c r="J16" s="123" t="s">
        <v>362</v>
      </c>
      <c r="K16" s="2">
        <v>11</v>
      </c>
      <c r="L16" s="128" t="s">
        <v>363</v>
      </c>
      <c r="M16" s="126" t="s">
        <v>29</v>
      </c>
      <c r="N16" s="115" t="str">
        <f>CONCATENATE(L16,M16)</f>
        <v>Ф1101М</v>
      </c>
      <c r="O16" s="115" t="str">
        <f>CONCATENATE(B16,"-",F16,G16,H16,"-",I16)</f>
        <v>м-КСА-01102002</v>
      </c>
      <c r="P16" s="27">
        <v>5</v>
      </c>
      <c r="Q16" s="27">
        <v>5</v>
      </c>
      <c r="R16" s="27">
        <v>7</v>
      </c>
      <c r="S16" s="117">
        <f>SUM(P16:R16)</f>
        <v>17</v>
      </c>
      <c r="T16" s="126">
        <v>32</v>
      </c>
      <c r="U16" s="130">
        <f>S16/T16</f>
        <v>0.53125</v>
      </c>
      <c r="V16" s="118" t="str">
        <f>IF(S16&gt;75%*T16,"Победитель",IF(S16&gt;50%*T16,"Призёр","Участник"))</f>
        <v>Призёр</v>
      </c>
    </row>
    <row r="17" spans="1:22">
      <c r="A17" s="122">
        <v>3</v>
      </c>
      <c r="B17" s="123" t="s">
        <v>81</v>
      </c>
      <c r="C17" s="123" t="s">
        <v>374</v>
      </c>
      <c r="D17" s="123" t="s">
        <v>165</v>
      </c>
      <c r="E17" s="123" t="s">
        <v>304</v>
      </c>
      <c r="F17" s="121" t="str">
        <f>LEFT(C17,1)</f>
        <v>Ш</v>
      </c>
      <c r="G17" s="121" t="str">
        <f>LEFT(D17,1)</f>
        <v>И</v>
      </c>
      <c r="H17" s="121" t="str">
        <f>LEFT(E17,1)</f>
        <v>Д</v>
      </c>
      <c r="I17" s="66" t="s">
        <v>375</v>
      </c>
      <c r="J17" s="123" t="s">
        <v>362</v>
      </c>
      <c r="K17" s="2">
        <v>11</v>
      </c>
      <c r="L17" s="128" t="s">
        <v>376</v>
      </c>
      <c r="M17" s="126" t="s">
        <v>29</v>
      </c>
      <c r="N17" s="115" t="str">
        <f>CONCATENATE(L17,M17)</f>
        <v>Ф1104М</v>
      </c>
      <c r="O17" s="115" t="str">
        <f>CONCATENATE(B17,"-",F17,G17,H17,"-",I17)</f>
        <v>м-ШИД-24122001</v>
      </c>
      <c r="P17" s="27">
        <v>7</v>
      </c>
      <c r="Q17" s="27">
        <v>6</v>
      </c>
      <c r="R17" s="27"/>
      <c r="S17" s="117">
        <f>SUM(P17:R17)</f>
        <v>13</v>
      </c>
      <c r="T17" s="126">
        <v>32</v>
      </c>
      <c r="U17" s="130">
        <f>S17/T17</f>
        <v>0.40625</v>
      </c>
      <c r="V17" s="118" t="str">
        <f>IF(S17&gt;75%*T17,"Победитель",IF(S17&gt;50%*T17,"Призёр","Участник"))</f>
        <v>Участник</v>
      </c>
    </row>
    <row r="18" spans="1:22">
      <c r="A18" s="122">
        <v>4</v>
      </c>
      <c r="B18" s="123" t="s">
        <v>29</v>
      </c>
      <c r="C18" s="123" t="s">
        <v>712</v>
      </c>
      <c r="D18" s="123" t="s">
        <v>266</v>
      </c>
      <c r="E18" s="123" t="s">
        <v>98</v>
      </c>
      <c r="F18" s="121" t="str">
        <f>LEFT(C18,1)</f>
        <v>К</v>
      </c>
      <c r="G18" s="121" t="str">
        <f>LEFT(D18,1)</f>
        <v>Н</v>
      </c>
      <c r="H18" s="121" t="str">
        <f>LEFT(E18,1)</f>
        <v>С</v>
      </c>
      <c r="I18" s="66">
        <v>7082002</v>
      </c>
      <c r="J18" s="123" t="s">
        <v>683</v>
      </c>
      <c r="K18" s="2">
        <v>11</v>
      </c>
      <c r="L18" s="128" t="s">
        <v>368</v>
      </c>
      <c r="M18" s="126" t="s">
        <v>23</v>
      </c>
      <c r="N18" s="122" t="str">
        <f>CONCATENATE(L18,M18)</f>
        <v>Ф1102С</v>
      </c>
      <c r="O18" s="115" t="str">
        <f>CONCATENATE(B18,"-",F18,G18,H18,"-",I18)</f>
        <v>М-КНС-7082002</v>
      </c>
      <c r="P18" s="27">
        <v>6</v>
      </c>
      <c r="Q18" s="27">
        <v>4</v>
      </c>
      <c r="R18" s="27">
        <v>3</v>
      </c>
      <c r="S18" s="117">
        <f>SUM(P18:R18)</f>
        <v>13</v>
      </c>
      <c r="T18" s="126">
        <v>32</v>
      </c>
      <c r="U18" s="130">
        <f>S18/T18</f>
        <v>0.40625</v>
      </c>
      <c r="V18" s="118" t="str">
        <f>IF(S18&gt;75%*T18,"Победитель",IF(S18&gt;50%*T18,"Призёр","Участник"))</f>
        <v>Участник</v>
      </c>
    </row>
    <row r="19" spans="1:22">
      <c r="A19" s="122">
        <v>5</v>
      </c>
      <c r="B19" s="123" t="s">
        <v>29</v>
      </c>
      <c r="C19" s="123" t="s">
        <v>560</v>
      </c>
      <c r="D19" s="123" t="s">
        <v>38</v>
      </c>
      <c r="E19" s="123" t="s">
        <v>392</v>
      </c>
      <c r="F19" s="121" t="str">
        <f>LEFT(C19,1)</f>
        <v>Р</v>
      </c>
      <c r="G19" s="121" t="str">
        <f>LEFT(D19,1)</f>
        <v>А</v>
      </c>
      <c r="H19" s="121" t="str">
        <f>LEFT(E19,1)</f>
        <v>О</v>
      </c>
      <c r="I19" s="59" t="s">
        <v>657</v>
      </c>
      <c r="J19" s="120" t="s">
        <v>556</v>
      </c>
      <c r="K19" s="123">
        <v>11</v>
      </c>
      <c r="L19" s="128" t="s">
        <v>373</v>
      </c>
      <c r="M19" s="126" t="s">
        <v>459</v>
      </c>
      <c r="N19" s="115" t="str">
        <f>CONCATENATE(L19,M19)</f>
        <v>Ф1103В</v>
      </c>
      <c r="O19" s="115" t="str">
        <f>CONCATENATE(B19,"-",F19,G19,H19,"-",I19)</f>
        <v>М-РАО-16042002</v>
      </c>
      <c r="P19" s="27">
        <v>7</v>
      </c>
      <c r="Q19" s="27">
        <v>2</v>
      </c>
      <c r="R19" s="27"/>
      <c r="S19" s="117">
        <f>SUM(P19:R19)</f>
        <v>9</v>
      </c>
      <c r="T19" s="126">
        <v>32</v>
      </c>
      <c r="U19" s="130">
        <f>S19/T19</f>
        <v>0.28125</v>
      </c>
      <c r="V19" s="118" t="str">
        <f>IF(S19&gt;75%*T19,"Победитель",IF(S19&gt;50%*T19,"Призёр","Участник"))</f>
        <v>Участник</v>
      </c>
    </row>
    <row r="20" spans="1:22">
      <c r="A20" s="122">
        <v>6</v>
      </c>
      <c r="B20" s="123" t="s">
        <v>29</v>
      </c>
      <c r="C20" s="123" t="s">
        <v>30</v>
      </c>
      <c r="D20" s="123" t="s">
        <v>87</v>
      </c>
      <c r="E20" s="123" t="s">
        <v>88</v>
      </c>
      <c r="F20" s="121" t="str">
        <f>LEFT(C20,1)</f>
        <v>К</v>
      </c>
      <c r="G20" s="121" t="str">
        <f>LEFT(D20,1)</f>
        <v>Д</v>
      </c>
      <c r="H20" s="121" t="str">
        <f>LEFT(E20,1)</f>
        <v>Н</v>
      </c>
      <c r="I20" s="66" t="s">
        <v>372</v>
      </c>
      <c r="J20" s="123" t="s">
        <v>545</v>
      </c>
      <c r="K20" s="2">
        <v>11</v>
      </c>
      <c r="L20" s="128" t="s">
        <v>368</v>
      </c>
      <c r="M20" s="126" t="s">
        <v>488</v>
      </c>
      <c r="N20" s="115" t="str">
        <f>CONCATENATE(L20,M20)</f>
        <v>Ф1102З</v>
      </c>
      <c r="O20" s="115" t="str">
        <f>CONCATENATE(B20,"-",F20,G20,H20,"-",I20)</f>
        <v>М-КДН-03032002</v>
      </c>
      <c r="P20" s="27">
        <v>3</v>
      </c>
      <c r="Q20" s="27">
        <v>2</v>
      </c>
      <c r="R20" s="27">
        <v>4</v>
      </c>
      <c r="S20" s="117">
        <f>SUM(P20:R20)</f>
        <v>9</v>
      </c>
      <c r="T20" s="126">
        <v>32</v>
      </c>
      <c r="U20" s="130">
        <f>S20/T20</f>
        <v>0.28125</v>
      </c>
      <c r="V20" s="118" t="str">
        <f>IF(S20&gt;75%*T20,"Победитель",IF(S20&gt;50%*T20,"Призёр","Участник"))</f>
        <v>Участник</v>
      </c>
    </row>
    <row r="21" spans="1:22">
      <c r="A21" s="122">
        <v>7</v>
      </c>
      <c r="B21" s="123" t="s">
        <v>76</v>
      </c>
      <c r="C21" s="123" t="s">
        <v>377</v>
      </c>
      <c r="D21" s="123" t="s">
        <v>282</v>
      </c>
      <c r="E21" s="123" t="s">
        <v>246</v>
      </c>
      <c r="F21" s="121" t="str">
        <f>LEFT(C21,1)</f>
        <v>Ж</v>
      </c>
      <c r="G21" s="121" t="str">
        <f>LEFT(D21,1)</f>
        <v>С</v>
      </c>
      <c r="H21" s="121" t="str">
        <f>LEFT(E21,1)</f>
        <v>А</v>
      </c>
      <c r="I21" s="66" t="s">
        <v>378</v>
      </c>
      <c r="J21" s="123" t="s">
        <v>362</v>
      </c>
      <c r="K21" s="2">
        <v>11</v>
      </c>
      <c r="L21" s="128" t="s">
        <v>227</v>
      </c>
      <c r="M21" s="126" t="s">
        <v>29</v>
      </c>
      <c r="N21" s="115" t="str">
        <f>CONCATENATE(L21,M21)</f>
        <v>Ф1105М</v>
      </c>
      <c r="O21" s="115" t="str">
        <f>CONCATENATE(B21,"-",F21,G21,H21,"-",I21)</f>
        <v>ж-ЖСА-02102002</v>
      </c>
      <c r="P21" s="27">
        <v>9</v>
      </c>
      <c r="Q21" s="27"/>
      <c r="R21" s="27"/>
      <c r="S21" s="117">
        <f>SUM(P21:R21)</f>
        <v>9</v>
      </c>
      <c r="T21" s="126">
        <v>32</v>
      </c>
      <c r="U21" s="130">
        <f>S21/T21</f>
        <v>0.28125</v>
      </c>
      <c r="V21" s="118" t="str">
        <f>IF(S21&gt;75%*T21,"Победитель",IF(S21&gt;50%*T21,"Призёр","Участник"))</f>
        <v>Участник</v>
      </c>
    </row>
    <row r="22" spans="1:22">
      <c r="A22" s="122">
        <v>8</v>
      </c>
      <c r="B22" s="123" t="s">
        <v>29</v>
      </c>
      <c r="C22" s="123" t="s">
        <v>563</v>
      </c>
      <c r="D22" s="123" t="s">
        <v>331</v>
      </c>
      <c r="E22" s="123" t="s">
        <v>279</v>
      </c>
      <c r="F22" s="121" t="str">
        <f>LEFT(C22,1)</f>
        <v>З</v>
      </c>
      <c r="G22" s="121" t="str">
        <f>LEFT(D22,1)</f>
        <v>М</v>
      </c>
      <c r="H22" s="121" t="str">
        <f>LEFT(E22,1)</f>
        <v>М</v>
      </c>
      <c r="I22" s="59" t="s">
        <v>658</v>
      </c>
      <c r="J22" s="120" t="s">
        <v>556</v>
      </c>
      <c r="K22" s="123">
        <v>11</v>
      </c>
      <c r="L22" s="128" t="s">
        <v>227</v>
      </c>
      <c r="M22" s="126" t="s">
        <v>459</v>
      </c>
      <c r="N22" s="115" t="str">
        <f>CONCATENATE(L22,M22)</f>
        <v>Ф1105В</v>
      </c>
      <c r="O22" s="115" t="str">
        <f>CONCATENATE(B22,"-",F22,G22,H22,"-",I22)</f>
        <v>М-ЗММ-12032003</v>
      </c>
      <c r="P22" s="27">
        <v>8</v>
      </c>
      <c r="Q22" s="27"/>
      <c r="R22" s="27"/>
      <c r="S22" s="117">
        <f>SUM(P22:R22)</f>
        <v>8</v>
      </c>
      <c r="T22" s="126">
        <v>32</v>
      </c>
      <c r="U22" s="130">
        <f>S22/T22</f>
        <v>0.25</v>
      </c>
      <c r="V22" s="118" t="str">
        <f>IF(S22&gt;75%*T22,"Победитель",IF(S22&gt;50%*T22,"Призёр","Участник"))</f>
        <v>Участник</v>
      </c>
    </row>
    <row r="23" spans="1:22">
      <c r="A23" s="122">
        <v>9</v>
      </c>
      <c r="B23" s="123" t="s">
        <v>29</v>
      </c>
      <c r="C23" s="123" t="s">
        <v>663</v>
      </c>
      <c r="D23" s="123" t="s">
        <v>125</v>
      </c>
      <c r="E23" s="123" t="s">
        <v>304</v>
      </c>
      <c r="F23" s="121" t="str">
        <f>LEFT(C23,1)</f>
        <v>С</v>
      </c>
      <c r="G23" s="121" t="str">
        <f>LEFT(D23,1)</f>
        <v>К</v>
      </c>
      <c r="H23" s="121" t="str">
        <f>LEFT(E23,1)</f>
        <v>Д</v>
      </c>
      <c r="I23" s="59" t="s">
        <v>664</v>
      </c>
      <c r="J23" s="120" t="s">
        <v>556</v>
      </c>
      <c r="K23" s="123">
        <v>11</v>
      </c>
      <c r="L23" s="128" t="s">
        <v>665</v>
      </c>
      <c r="M23" s="126" t="s">
        <v>459</v>
      </c>
      <c r="N23" s="115" t="str">
        <f>CONCATENATE(L23,M23)</f>
        <v>Ф1108В</v>
      </c>
      <c r="O23" s="115" t="str">
        <f>CONCATENATE(B23,"-",F23,G23,H23,"-",I23)</f>
        <v>М-СКД-12042002</v>
      </c>
      <c r="P23" s="27">
        <v>8</v>
      </c>
      <c r="Q23" s="27"/>
      <c r="R23" s="27"/>
      <c r="S23" s="117">
        <f>SUM(P23:R23)</f>
        <v>8</v>
      </c>
      <c r="T23" s="126">
        <v>32</v>
      </c>
      <c r="U23" s="130">
        <f>S23/T23</f>
        <v>0.25</v>
      </c>
      <c r="V23" s="118" t="str">
        <f>IF(S23&gt;75%*T23,"Победитель",IF(S23&gt;50%*T23,"Призёр","Участник"))</f>
        <v>Участник</v>
      </c>
    </row>
    <row r="24" spans="1:22">
      <c r="A24" s="122">
        <v>10</v>
      </c>
      <c r="B24" s="123" t="s">
        <v>14</v>
      </c>
      <c r="C24" s="123" t="s">
        <v>654</v>
      </c>
      <c r="D24" s="123" t="s">
        <v>110</v>
      </c>
      <c r="E24" s="123" t="s">
        <v>57</v>
      </c>
      <c r="F24" s="121" t="str">
        <f>LEFT(C24,1)</f>
        <v>М</v>
      </c>
      <c r="G24" s="121" t="str">
        <f>LEFT(D24,1)</f>
        <v>С</v>
      </c>
      <c r="H24" s="121" t="str">
        <f>LEFT(E24,1)</f>
        <v>С</v>
      </c>
      <c r="I24" s="59" t="s">
        <v>655</v>
      </c>
      <c r="J24" s="120" t="s">
        <v>556</v>
      </c>
      <c r="K24" s="123">
        <v>11</v>
      </c>
      <c r="L24" s="128" t="s">
        <v>656</v>
      </c>
      <c r="M24" s="126" t="s">
        <v>459</v>
      </c>
      <c r="N24" s="115" t="str">
        <f>CONCATENATE(L24,M24)</f>
        <v>ф1111В</v>
      </c>
      <c r="O24" s="115" t="str">
        <f>CONCATENATE(B24,"-",F24,G24,H24,"-",I24)</f>
        <v>Ж-МСС-23072002</v>
      </c>
      <c r="P24" s="27">
        <v>7</v>
      </c>
      <c r="Q24" s="27">
        <v>1</v>
      </c>
      <c r="R24" s="27"/>
      <c r="S24" s="117">
        <f>SUM(P24:R24)</f>
        <v>8</v>
      </c>
      <c r="T24" s="126">
        <v>32</v>
      </c>
      <c r="U24" s="130">
        <f>S24/T24</f>
        <v>0.25</v>
      </c>
      <c r="V24" s="118" t="str">
        <f>IF(S24&gt;75%*T24,"Победитель",IF(S24&gt;50%*T24,"Призёр","Участник"))</f>
        <v>Участник</v>
      </c>
    </row>
    <row r="25" spans="1:22">
      <c r="A25" s="122">
        <v>11</v>
      </c>
      <c r="B25" s="123" t="s">
        <v>29</v>
      </c>
      <c r="C25" s="123" t="s">
        <v>562</v>
      </c>
      <c r="D25" s="123" t="s">
        <v>278</v>
      </c>
      <c r="E25" s="123" t="s">
        <v>32</v>
      </c>
      <c r="F25" s="121" t="str">
        <f>LEFT(C25,1)</f>
        <v>П</v>
      </c>
      <c r="G25" s="121" t="str">
        <f>LEFT(D25,1)</f>
        <v>А</v>
      </c>
      <c r="H25" s="121" t="str">
        <f>LEFT(E25,1)</f>
        <v>Е</v>
      </c>
      <c r="I25" s="59" t="s">
        <v>661</v>
      </c>
      <c r="J25" s="120" t="s">
        <v>556</v>
      </c>
      <c r="K25" s="123">
        <v>11</v>
      </c>
      <c r="L25" s="128" t="s">
        <v>662</v>
      </c>
      <c r="M25" s="126" t="s">
        <v>459</v>
      </c>
      <c r="N25" s="115" t="str">
        <f>CONCATENATE(L25,M25)</f>
        <v>Ф1107В</v>
      </c>
      <c r="O25" s="115" t="str">
        <f>CONCATENATE(B25,"-",F25,G25,H25,"-",I25)</f>
        <v>М-ПАЕ-15022003</v>
      </c>
      <c r="P25" s="27">
        <v>7</v>
      </c>
      <c r="Q25" s="27"/>
      <c r="R25" s="27"/>
      <c r="S25" s="117">
        <f>SUM(P25:R25)</f>
        <v>7</v>
      </c>
      <c r="T25" s="126">
        <v>32</v>
      </c>
      <c r="U25" s="130">
        <f>S25/T25</f>
        <v>0.21875</v>
      </c>
      <c r="V25" s="118" t="str">
        <f>IF(S25&gt;75%*T25,"Победитель",IF(S25&gt;50%*T25,"Призёр","Участник"))</f>
        <v>Участник</v>
      </c>
    </row>
    <row r="26" spans="1:22">
      <c r="A26" s="122">
        <v>12</v>
      </c>
      <c r="B26" s="123" t="s">
        <v>29</v>
      </c>
      <c r="C26" s="123" t="s">
        <v>561</v>
      </c>
      <c r="D26" s="123" t="s">
        <v>105</v>
      </c>
      <c r="E26" s="123" t="s">
        <v>437</v>
      </c>
      <c r="F26" s="121" t="str">
        <f>LEFT(C26,1)</f>
        <v>Л</v>
      </c>
      <c r="G26" s="121" t="str">
        <f>LEFT(D26,1)</f>
        <v>Д</v>
      </c>
      <c r="H26" s="121" t="str">
        <f>LEFT(E26,1)</f>
        <v>В</v>
      </c>
      <c r="I26" s="59" t="s">
        <v>659</v>
      </c>
      <c r="J26" s="120" t="s">
        <v>556</v>
      </c>
      <c r="K26" s="123">
        <v>11</v>
      </c>
      <c r="L26" s="128" t="s">
        <v>660</v>
      </c>
      <c r="M26" s="126" t="s">
        <v>459</v>
      </c>
      <c r="N26" s="115" t="str">
        <f>CONCATENATE(L26,M26)</f>
        <v>Ф1117В</v>
      </c>
      <c r="O26" s="115" t="str">
        <f>CONCATENATE(B26,"-",F26,G26,H26,"-",I26)</f>
        <v>М-ЛДВ-24042002</v>
      </c>
      <c r="P26" s="27">
        <v>7</v>
      </c>
      <c r="Q26" s="27"/>
      <c r="R26" s="27"/>
      <c r="S26" s="117">
        <f>SUM(P26:R26)</f>
        <v>7</v>
      </c>
      <c r="T26" s="126">
        <v>32</v>
      </c>
      <c r="U26" s="130">
        <f>S26/T26</f>
        <v>0.21875</v>
      </c>
      <c r="V26" s="118" t="str">
        <f>IF(S26&gt;75%*T26,"Победитель",IF(S26&gt;50%*T26,"Призёр","Участник"))</f>
        <v>Участник</v>
      </c>
    </row>
    <row r="27" spans="1:22">
      <c r="A27" s="122">
        <v>13</v>
      </c>
      <c r="B27" s="123" t="s">
        <v>76</v>
      </c>
      <c r="C27" s="123" t="s">
        <v>369</v>
      </c>
      <c r="D27" s="123" t="s">
        <v>370</v>
      </c>
      <c r="E27" s="123" t="s">
        <v>371</v>
      </c>
      <c r="F27" s="121" t="str">
        <f>LEFT(C27,1)</f>
        <v>А</v>
      </c>
      <c r="G27" s="121" t="str">
        <f>LEFT(D27,1)</f>
        <v>К</v>
      </c>
      <c r="H27" s="121" t="str">
        <f>LEFT(E27,1)</f>
        <v>Э</v>
      </c>
      <c r="I27" s="66" t="s">
        <v>372</v>
      </c>
      <c r="J27" s="123" t="s">
        <v>362</v>
      </c>
      <c r="K27" s="2">
        <v>11</v>
      </c>
      <c r="L27" s="128" t="s">
        <v>373</v>
      </c>
      <c r="M27" s="126" t="s">
        <v>29</v>
      </c>
      <c r="N27" s="115" t="str">
        <f>CONCATENATE(L27,M27)</f>
        <v>Ф1103М</v>
      </c>
      <c r="O27" s="115" t="str">
        <f>CONCATENATE(B27,"-",F27,G27,H27,"-",I27)</f>
        <v>ж-АКЭ-03032002</v>
      </c>
      <c r="P27" s="27">
        <v>7</v>
      </c>
      <c r="Q27" s="27"/>
      <c r="R27" s="27"/>
      <c r="S27" s="117">
        <f>SUM(P27:R27)</f>
        <v>7</v>
      </c>
      <c r="T27" s="126">
        <v>32</v>
      </c>
      <c r="U27" s="130">
        <f>S27/T27</f>
        <v>0.21875</v>
      </c>
      <c r="V27" s="118" t="str">
        <f>IF(S27&gt;75%*T27,"Победитель",IF(S27&gt;50%*T27,"Призёр","Участник"))</f>
        <v>Участник</v>
      </c>
    </row>
    <row r="28" spans="1:22">
      <c r="A28" s="122">
        <v>14</v>
      </c>
      <c r="B28" s="123" t="s">
        <v>29</v>
      </c>
      <c r="C28" s="123" t="s">
        <v>641</v>
      </c>
      <c r="D28" s="123" t="s">
        <v>129</v>
      </c>
      <c r="E28" s="123" t="s">
        <v>101</v>
      </c>
      <c r="F28" s="121" t="str">
        <f>LEFT(C28,1)</f>
        <v>Ш</v>
      </c>
      <c r="G28" s="121" t="str">
        <f>LEFT(D28,1)</f>
        <v>И</v>
      </c>
      <c r="H28" s="121" t="str">
        <f>LEFT(E28,1)</f>
        <v>В</v>
      </c>
      <c r="I28" s="59" t="s">
        <v>642</v>
      </c>
      <c r="J28" s="120" t="s">
        <v>556</v>
      </c>
      <c r="K28" s="123">
        <v>11</v>
      </c>
      <c r="L28" s="128" t="s">
        <v>643</v>
      </c>
      <c r="M28" s="126" t="s">
        <v>459</v>
      </c>
      <c r="N28" s="115" t="str">
        <f>CONCATENATE(L28,M28)</f>
        <v>Ф1118В</v>
      </c>
      <c r="O28" s="115" t="str">
        <f>CONCATENATE(B28,"-",F28,G28,H28,"-",I28)</f>
        <v>М-ШИВ-17102002</v>
      </c>
      <c r="P28" s="27">
        <v>6</v>
      </c>
      <c r="Q28" s="27"/>
      <c r="R28" s="27"/>
      <c r="S28" s="117">
        <f>SUM(P28:R28)</f>
        <v>6</v>
      </c>
      <c r="T28" s="126">
        <v>32</v>
      </c>
      <c r="U28" s="130">
        <f>S28/T28</f>
        <v>0.1875</v>
      </c>
      <c r="V28" s="118" t="str">
        <f>IF(S28&gt;75%*T28,"Победитель",IF(S28&gt;50%*T28,"Призёр","Участник"))</f>
        <v>Участник</v>
      </c>
    </row>
    <row r="29" spans="1:22">
      <c r="A29" s="122">
        <v>15</v>
      </c>
      <c r="B29" s="123" t="s">
        <v>29</v>
      </c>
      <c r="C29" s="124" t="s">
        <v>510</v>
      </c>
      <c r="D29" s="124" t="s">
        <v>511</v>
      </c>
      <c r="E29" s="124" t="s">
        <v>304</v>
      </c>
      <c r="F29" s="121" t="str">
        <f>LEFT(C29,1)</f>
        <v>Т</v>
      </c>
      <c r="G29" s="121" t="str">
        <f>LEFT(D29,1)</f>
        <v>В</v>
      </c>
      <c r="H29" s="121" t="str">
        <f>LEFT(E29,1)</f>
        <v>Д</v>
      </c>
      <c r="I29" s="58" t="s">
        <v>512</v>
      </c>
      <c r="J29" s="120" t="s">
        <v>509</v>
      </c>
      <c r="K29" s="103">
        <v>11</v>
      </c>
      <c r="L29" s="113" t="s">
        <v>368</v>
      </c>
      <c r="M29" s="126" t="s">
        <v>523</v>
      </c>
      <c r="N29" s="115" t="str">
        <f>CONCATENATE(L29,M29)</f>
        <v>Ф1102И</v>
      </c>
      <c r="O29" s="115" t="str">
        <f>CONCATENATE(B29,"-",F29,G29,H29,"-",I29)</f>
        <v>М-ТВД-06012003</v>
      </c>
      <c r="P29" s="27">
        <v>6</v>
      </c>
      <c r="Q29" s="27">
        <v>0</v>
      </c>
      <c r="R29" s="27">
        <v>0</v>
      </c>
      <c r="S29" s="117">
        <f>SUM(P29:R29)</f>
        <v>6</v>
      </c>
      <c r="T29" s="126">
        <v>32</v>
      </c>
      <c r="U29" s="130">
        <f>S29/T29</f>
        <v>0.1875</v>
      </c>
      <c r="V29" s="118" t="str">
        <f>IF(S29&gt;75%*T29,"Победитель",IF(S29&gt;50%*T29,"Призёр","Участник"))</f>
        <v>Участник</v>
      </c>
    </row>
    <row r="30" spans="1:22">
      <c r="A30" s="122">
        <v>16</v>
      </c>
      <c r="B30" s="123" t="s">
        <v>81</v>
      </c>
      <c r="C30" s="123" t="s">
        <v>139</v>
      </c>
      <c r="D30" s="123" t="s">
        <v>38</v>
      </c>
      <c r="E30" s="123" t="s">
        <v>98</v>
      </c>
      <c r="F30" s="121" t="str">
        <f>LEFT(C30,1)</f>
        <v>И</v>
      </c>
      <c r="G30" s="121" t="str">
        <f>LEFT(D30,1)</f>
        <v>А</v>
      </c>
      <c r="H30" s="121" t="str">
        <f>LEFT(E30,1)</f>
        <v>С</v>
      </c>
      <c r="I30" s="59" t="s">
        <v>192</v>
      </c>
      <c r="J30" s="120" t="s">
        <v>74</v>
      </c>
      <c r="K30" s="103">
        <v>11</v>
      </c>
      <c r="L30" s="128" t="s">
        <v>140</v>
      </c>
      <c r="M30" s="109" t="s">
        <v>202</v>
      </c>
      <c r="N30" s="115" t="str">
        <f>CONCATENATE(L30,M30)</f>
        <v>Ф1129О</v>
      </c>
      <c r="O30" s="115" t="str">
        <f>CONCATENATE(B30,"-",F30,G30,H30,"-",I30)</f>
        <v>м-ИАС-20062002</v>
      </c>
      <c r="P30" s="27">
        <v>5</v>
      </c>
      <c r="Q30" s="27">
        <v>0</v>
      </c>
      <c r="R30" s="27">
        <v>0</v>
      </c>
      <c r="S30" s="117">
        <f>SUM(P30:R30)</f>
        <v>5</v>
      </c>
      <c r="T30" s="126">
        <v>32</v>
      </c>
      <c r="U30" s="130">
        <f>S30/T30</f>
        <v>0.15625</v>
      </c>
      <c r="V30" s="118" t="str">
        <f>IF(S30&gt;75%*T30,"Победитель",IF(S30&gt;50%*T30,"Призёр","Участник"))</f>
        <v>Участник</v>
      </c>
    </row>
    <row r="31" spans="1:22">
      <c r="A31" s="122">
        <v>17</v>
      </c>
      <c r="B31" s="4" t="s">
        <v>81</v>
      </c>
      <c r="C31" s="6" t="s">
        <v>225</v>
      </c>
      <c r="D31" s="6" t="s">
        <v>226</v>
      </c>
      <c r="E31" s="6" t="s">
        <v>51</v>
      </c>
      <c r="F31" s="121" t="str">
        <f>LEFT(C31,1)</f>
        <v>Л</v>
      </c>
      <c r="G31" s="121" t="str">
        <f>LEFT(D31,1)</f>
        <v>Н</v>
      </c>
      <c r="H31" s="121" t="str">
        <f>LEFT(E31,1)</f>
        <v>М</v>
      </c>
      <c r="I31" s="67" t="s">
        <v>237</v>
      </c>
      <c r="J31" s="7" t="s">
        <v>205</v>
      </c>
      <c r="K31" s="4">
        <v>11</v>
      </c>
      <c r="L31" s="5" t="s">
        <v>227</v>
      </c>
      <c r="M31" s="126" t="s">
        <v>189</v>
      </c>
      <c r="N31" s="122" t="str">
        <f>CONCATENATE(L31,M31)</f>
        <v>Ф1105Ч</v>
      </c>
      <c r="O31" s="115" t="str">
        <f>CONCATENATE(B31,"-",F31,G31,H31,"-",I31)</f>
        <v>м-ЛНМ-09062002</v>
      </c>
      <c r="P31" s="27">
        <v>5</v>
      </c>
      <c r="Q31" s="27">
        <v>0</v>
      </c>
      <c r="R31" s="27"/>
      <c r="S31" s="117">
        <f>SUM(P31:R31)</f>
        <v>5</v>
      </c>
      <c r="T31" s="126">
        <v>32</v>
      </c>
      <c r="U31" s="130">
        <f>S31/T31</f>
        <v>0.15625</v>
      </c>
      <c r="V31" s="118" t="str">
        <f>IF(S31&gt;75%*T31,"Победитель",IF(S31&gt;50%*T31,"Призёр","Участник"))</f>
        <v>Участник</v>
      </c>
    </row>
    <row r="32" spans="1:22">
      <c r="A32" s="122">
        <v>18</v>
      </c>
      <c r="B32" s="123" t="s">
        <v>29</v>
      </c>
      <c r="C32" s="123" t="s">
        <v>385</v>
      </c>
      <c r="D32" s="123" t="s">
        <v>226</v>
      </c>
      <c r="E32" s="123" t="s">
        <v>39</v>
      </c>
      <c r="F32" s="121" t="str">
        <f>LEFT(C32,1)</f>
        <v>З</v>
      </c>
      <c r="G32" s="121" t="str">
        <f>LEFT(D32,1)</f>
        <v>Н</v>
      </c>
      <c r="H32" s="121" t="str">
        <f>LEFT(E32,1)</f>
        <v>А</v>
      </c>
      <c r="I32" s="66" t="s">
        <v>504</v>
      </c>
      <c r="J32" s="123" t="s">
        <v>485</v>
      </c>
      <c r="K32" s="2">
        <v>11</v>
      </c>
      <c r="L32" s="128" t="s">
        <v>363</v>
      </c>
      <c r="M32" s="126" t="s">
        <v>506</v>
      </c>
      <c r="N32" s="115" t="s">
        <v>363</v>
      </c>
      <c r="O32" s="115" t="s">
        <v>505</v>
      </c>
      <c r="P32" s="27">
        <v>4</v>
      </c>
      <c r="Q32" s="27">
        <v>0</v>
      </c>
      <c r="R32" s="27">
        <v>0</v>
      </c>
      <c r="S32" s="117">
        <f>SUM(P32:R32)</f>
        <v>4</v>
      </c>
      <c r="T32" s="126">
        <v>32</v>
      </c>
      <c r="U32" s="130">
        <f>S32/T32</f>
        <v>0.125</v>
      </c>
      <c r="V32" s="118" t="str">
        <f>IF(S32&gt;75%*T32,"Победитель",IF(S32&gt;50%*T32,"Призёр","Участник"))</f>
        <v>Участник</v>
      </c>
    </row>
    <row r="33" spans="1:22">
      <c r="A33" s="122">
        <v>19</v>
      </c>
      <c r="B33" s="123" t="s">
        <v>81</v>
      </c>
      <c r="C33" s="123" t="s">
        <v>364</v>
      </c>
      <c r="D33" s="123" t="s">
        <v>365</v>
      </c>
      <c r="E33" s="123" t="s">
        <v>366</v>
      </c>
      <c r="F33" s="121" t="str">
        <f>LEFT(C33,1)</f>
        <v>Л</v>
      </c>
      <c r="G33" s="121" t="str">
        <f>LEFT(D33,1)</f>
        <v>Л</v>
      </c>
      <c r="H33" s="121" t="str">
        <f>LEFT(E33,1)</f>
        <v>И</v>
      </c>
      <c r="I33" s="66" t="s">
        <v>367</v>
      </c>
      <c r="J33" s="123" t="s">
        <v>362</v>
      </c>
      <c r="K33" s="2">
        <v>11</v>
      </c>
      <c r="L33" s="128" t="s">
        <v>368</v>
      </c>
      <c r="M33" s="126" t="s">
        <v>29</v>
      </c>
      <c r="N33" s="115" t="str">
        <f>CONCATENATE(L33,M33)</f>
        <v>Ф1102М</v>
      </c>
      <c r="O33" s="115" t="str">
        <f>CONCATENATE(B33,"-",F33,G33,H33,"-",I33)</f>
        <v>м-ЛЛИ-03062002</v>
      </c>
      <c r="P33" s="27">
        <v>2</v>
      </c>
      <c r="Q33" s="27"/>
      <c r="R33" s="27"/>
      <c r="S33" s="117">
        <f>SUM(P33:R33)</f>
        <v>2</v>
      </c>
      <c r="T33" s="126">
        <v>32</v>
      </c>
      <c r="U33" s="130">
        <f>S33/T33</f>
        <v>6.25E-2</v>
      </c>
      <c r="V33" s="118" t="str">
        <f>IF(S33&gt;75%*T33,"Победитель",IF(S33&gt;50%*T33,"Призёр","Участник"))</f>
        <v>Участник</v>
      </c>
    </row>
    <row r="34" spans="1:22">
      <c r="A34" s="122">
        <v>20</v>
      </c>
      <c r="B34" s="123" t="s">
        <v>29</v>
      </c>
      <c r="C34" s="125" t="s">
        <v>323</v>
      </c>
      <c r="D34" s="124" t="s">
        <v>507</v>
      </c>
      <c r="E34" s="124"/>
      <c r="F34" s="121" t="str">
        <f>LEFT(C34,1)</f>
        <v>К</v>
      </c>
      <c r="G34" s="121" t="str">
        <f>LEFT(D34,1)</f>
        <v>М</v>
      </c>
      <c r="H34" s="121" t="str">
        <f>LEFT(E34,1)</f>
        <v/>
      </c>
      <c r="I34" s="58" t="s">
        <v>508</v>
      </c>
      <c r="J34" s="120" t="s">
        <v>509</v>
      </c>
      <c r="K34" s="103">
        <v>12</v>
      </c>
      <c r="L34" s="113" t="s">
        <v>363</v>
      </c>
      <c r="M34" s="126" t="s">
        <v>523</v>
      </c>
      <c r="N34" s="122" t="str">
        <f>CONCATENATE(L34,M34)</f>
        <v>Ф1101И</v>
      </c>
      <c r="O34" s="115" t="str">
        <f>CONCATENATE(B34,"-",F34,G34,H34,"-",I34)</f>
        <v>М-КМ-20012002</v>
      </c>
      <c r="P34" s="27">
        <v>6</v>
      </c>
      <c r="Q34" s="27">
        <v>5</v>
      </c>
      <c r="R34" s="27">
        <v>4</v>
      </c>
      <c r="S34" s="117">
        <f>SUM(P34:R34)</f>
        <v>15</v>
      </c>
      <c r="T34" s="126">
        <v>32</v>
      </c>
      <c r="U34" s="130">
        <f>S34/T34</f>
        <v>0.46875</v>
      </c>
      <c r="V34" s="118" t="str">
        <f>IF(S34&gt;75%*T34,"Победитель",IF(S34&gt;50%*T34,"Призёр","Участник"))</f>
        <v>Участник</v>
      </c>
    </row>
    <row r="35" spans="1:22">
      <c r="N35" s="122" t="str">
        <f t="shared" ref="N35" si="0">CONCATENATE(L35,M35)</f>
        <v/>
      </c>
    </row>
  </sheetData>
  <mergeCells count="23">
    <mergeCell ref="U12:U14"/>
    <mergeCell ref="V12:V14"/>
    <mergeCell ref="P13:P14"/>
    <mergeCell ref="Q13:Q14"/>
    <mergeCell ref="R13:R14"/>
    <mergeCell ref="M12:M14"/>
    <mergeCell ref="N12:N14"/>
    <mergeCell ref="O12:O14"/>
    <mergeCell ref="P12:R12"/>
    <mergeCell ref="S12:S14"/>
    <mergeCell ref="T12:T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Физика 7-11</vt:lpstr>
      <vt:lpstr>Физика 7</vt:lpstr>
      <vt:lpstr>Физика 8</vt:lpstr>
      <vt:lpstr>Физика 9</vt:lpstr>
      <vt:lpstr>Физика 10</vt:lpstr>
      <vt:lpstr>Физика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2018-10-01T09:29:32Z</cp:lastPrinted>
  <dcterms:created xsi:type="dcterms:W3CDTF">2018-08-16T12:42:27Z</dcterms:created>
  <dcterms:modified xsi:type="dcterms:W3CDTF">2019-10-24T09:15:16Z</dcterms:modified>
</cp:coreProperties>
</file>